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15" windowWidth="22035" windowHeight="762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L77" i="23" s="1"/>
  <c r="K81" i="23"/>
  <c r="J81" i="23"/>
  <c r="I81" i="23"/>
  <c r="H81" i="23"/>
  <c r="H77" i="23" s="1"/>
  <c r="G81" i="23"/>
  <c r="F81" i="23"/>
  <c r="E81" i="23"/>
  <c r="M78" i="23"/>
  <c r="M77" i="23" s="1"/>
  <c r="L78" i="23"/>
  <c r="K78" i="23"/>
  <c r="J78" i="23"/>
  <c r="I78" i="23"/>
  <c r="I77" i="23" s="1"/>
  <c r="H78" i="23"/>
  <c r="G78" i="23"/>
  <c r="F78" i="23"/>
  <c r="E78" i="23"/>
  <c r="E77" i="23" s="1"/>
  <c r="K77" i="23"/>
  <c r="J77" i="23"/>
  <c r="G77" i="23"/>
  <c r="F77" i="23"/>
  <c r="M73" i="23"/>
  <c r="L73" i="23"/>
  <c r="K73" i="23"/>
  <c r="J73" i="23"/>
  <c r="I73" i="23"/>
  <c r="H73" i="23"/>
  <c r="G73" i="23"/>
  <c r="F73" i="23"/>
  <c r="E73" i="23"/>
  <c r="M68" i="23"/>
  <c r="L68" i="23"/>
  <c r="L64" i="23" s="1"/>
  <c r="K68" i="23"/>
  <c r="J68" i="23"/>
  <c r="I68" i="23"/>
  <c r="H68" i="23"/>
  <c r="H64" i="23" s="1"/>
  <c r="G68" i="23"/>
  <c r="F68" i="23"/>
  <c r="E68" i="23"/>
  <c r="M65" i="23"/>
  <c r="M64" i="23" s="1"/>
  <c r="L65" i="23"/>
  <c r="K65" i="23"/>
  <c r="J65" i="23"/>
  <c r="I65" i="23"/>
  <c r="I64" i="23" s="1"/>
  <c r="H65" i="23"/>
  <c r="G65" i="23"/>
  <c r="F65" i="23"/>
  <c r="E65" i="23"/>
  <c r="E64" i="23" s="1"/>
  <c r="K64" i="23"/>
  <c r="J64" i="23"/>
  <c r="G64" i="23"/>
  <c r="F64" i="23"/>
  <c r="M59" i="23"/>
  <c r="L59" i="23"/>
  <c r="K59" i="23"/>
  <c r="J59" i="23"/>
  <c r="I59" i="23"/>
  <c r="H59" i="23"/>
  <c r="G59" i="23"/>
  <c r="F59" i="23"/>
  <c r="E59" i="23"/>
  <c r="M56" i="23"/>
  <c r="L56" i="23"/>
  <c r="L52" i="23" s="1"/>
  <c r="L51" i="23" s="1"/>
  <c r="K56" i="23"/>
  <c r="J56" i="23"/>
  <c r="I56" i="23"/>
  <c r="H56" i="23"/>
  <c r="H52" i="23" s="1"/>
  <c r="H51" i="23" s="1"/>
  <c r="G56" i="23"/>
  <c r="F56" i="23"/>
  <c r="E56" i="23"/>
  <c r="M53" i="23"/>
  <c r="M52" i="23" s="1"/>
  <c r="M51" i="23" s="1"/>
  <c r="L53" i="23"/>
  <c r="K53" i="23"/>
  <c r="J53" i="23"/>
  <c r="I53" i="23"/>
  <c r="I52" i="23" s="1"/>
  <c r="I51" i="23" s="1"/>
  <c r="H53" i="23"/>
  <c r="G53" i="23"/>
  <c r="F53" i="23"/>
  <c r="E53" i="23"/>
  <c r="E52" i="23" s="1"/>
  <c r="E51" i="23" s="1"/>
  <c r="K52" i="23"/>
  <c r="J52" i="23"/>
  <c r="J51" i="23" s="1"/>
  <c r="G52" i="23"/>
  <c r="F52" i="23"/>
  <c r="F51" i="23" s="1"/>
  <c r="K51" i="23"/>
  <c r="G51" i="23"/>
  <c r="M47" i="23"/>
  <c r="L47" i="23"/>
  <c r="K47" i="23"/>
  <c r="J47" i="23"/>
  <c r="I47" i="23"/>
  <c r="H47" i="23"/>
  <c r="G47" i="23"/>
  <c r="F47" i="23"/>
  <c r="E47" i="23"/>
  <c r="M8" i="23"/>
  <c r="M4" i="23" s="1"/>
  <c r="L8" i="23"/>
  <c r="K8" i="23"/>
  <c r="J8" i="23"/>
  <c r="I8" i="23"/>
  <c r="I4" i="23" s="1"/>
  <c r="H8" i="23"/>
  <c r="G8" i="23"/>
  <c r="F8" i="23"/>
  <c r="E8" i="23"/>
  <c r="E4" i="23" s="1"/>
  <c r="M5" i="23"/>
  <c r="L5" i="23"/>
  <c r="K5" i="23"/>
  <c r="J5" i="23"/>
  <c r="J4" i="23" s="1"/>
  <c r="I5" i="23"/>
  <c r="H5" i="23"/>
  <c r="G5" i="23"/>
  <c r="F5" i="23"/>
  <c r="F4" i="23" s="1"/>
  <c r="F92" i="23" s="1"/>
  <c r="E5" i="23"/>
  <c r="L4" i="23"/>
  <c r="L92" i="23" s="1"/>
  <c r="K4" i="23"/>
  <c r="K92" i="23" s="1"/>
  <c r="H4" i="23"/>
  <c r="G4" i="23"/>
  <c r="G92" i="23" s="1"/>
  <c r="M81" i="22"/>
  <c r="M77" i="22" s="1"/>
  <c r="L81" i="22"/>
  <c r="K81" i="22"/>
  <c r="J81" i="22"/>
  <c r="I81" i="22"/>
  <c r="I77" i="22" s="1"/>
  <c r="H81" i="22"/>
  <c r="G81" i="22"/>
  <c r="F81" i="22"/>
  <c r="E81" i="22"/>
  <c r="E77" i="22" s="1"/>
  <c r="M78" i="22"/>
  <c r="L78" i="22"/>
  <c r="K78" i="22"/>
  <c r="J78" i="22"/>
  <c r="J77" i="22" s="1"/>
  <c r="I78" i="22"/>
  <c r="H78" i="22"/>
  <c r="G78" i="22"/>
  <c r="F78" i="22"/>
  <c r="F77" i="22" s="1"/>
  <c r="E78" i="22"/>
  <c r="L77" i="22"/>
  <c r="K77" i="22"/>
  <c r="H77" i="22"/>
  <c r="G77" i="22"/>
  <c r="M73" i="22"/>
  <c r="L73" i="22"/>
  <c r="K73" i="22"/>
  <c r="J73" i="22"/>
  <c r="I73" i="22"/>
  <c r="H73" i="22"/>
  <c r="G73" i="22"/>
  <c r="F73" i="22"/>
  <c r="E73" i="22"/>
  <c r="M68" i="22"/>
  <c r="M64" i="22" s="1"/>
  <c r="L68" i="22"/>
  <c r="K68" i="22"/>
  <c r="J68" i="22"/>
  <c r="I68" i="22"/>
  <c r="I64" i="22" s="1"/>
  <c r="H68" i="22"/>
  <c r="G68" i="22"/>
  <c r="F68" i="22"/>
  <c r="E68" i="22"/>
  <c r="E64" i="22" s="1"/>
  <c r="M65" i="22"/>
  <c r="L65" i="22"/>
  <c r="K65" i="22"/>
  <c r="J65" i="22"/>
  <c r="J64" i="22" s="1"/>
  <c r="I65" i="22"/>
  <c r="H65" i="22"/>
  <c r="G65" i="22"/>
  <c r="F65" i="22"/>
  <c r="F64" i="22" s="1"/>
  <c r="E65" i="22"/>
  <c r="L64" i="22"/>
  <c r="K64" i="22"/>
  <c r="H64" i="22"/>
  <c r="G64" i="22"/>
  <c r="M59" i="22"/>
  <c r="L59" i="22"/>
  <c r="K59" i="22"/>
  <c r="J59" i="22"/>
  <c r="I59" i="22"/>
  <c r="H59" i="22"/>
  <c r="G59" i="22"/>
  <c r="F59" i="22"/>
  <c r="E59" i="22"/>
  <c r="M56" i="22"/>
  <c r="M52" i="22" s="1"/>
  <c r="M51" i="22" s="1"/>
  <c r="L56" i="22"/>
  <c r="K56" i="22"/>
  <c r="J56" i="22"/>
  <c r="I56" i="22"/>
  <c r="I52" i="22" s="1"/>
  <c r="I51" i="22" s="1"/>
  <c r="H56" i="22"/>
  <c r="G56" i="22"/>
  <c r="F56" i="22"/>
  <c r="E56" i="22"/>
  <c r="E52" i="22" s="1"/>
  <c r="E51" i="22" s="1"/>
  <c r="M53" i="22"/>
  <c r="L53" i="22"/>
  <c r="K53" i="22"/>
  <c r="J53" i="22"/>
  <c r="J52" i="22" s="1"/>
  <c r="J51" i="22" s="1"/>
  <c r="I53" i="22"/>
  <c r="H53" i="22"/>
  <c r="G53" i="22"/>
  <c r="F53" i="22"/>
  <c r="F52" i="22" s="1"/>
  <c r="F51" i="22" s="1"/>
  <c r="E53" i="22"/>
  <c r="L52" i="22"/>
  <c r="K52" i="22"/>
  <c r="K51" i="22" s="1"/>
  <c r="H52" i="22"/>
  <c r="G52" i="22"/>
  <c r="G51" i="22" s="1"/>
  <c r="L51" i="22"/>
  <c r="H51" i="22"/>
  <c r="M47" i="22"/>
  <c r="L47" i="22"/>
  <c r="K47" i="22"/>
  <c r="J47" i="22"/>
  <c r="I47" i="22"/>
  <c r="H47" i="22"/>
  <c r="G47" i="22"/>
  <c r="F47" i="22"/>
  <c r="E47" i="22"/>
  <c r="M8" i="22"/>
  <c r="L8" i="22"/>
  <c r="K8" i="22"/>
  <c r="J8" i="22"/>
  <c r="J4" i="22" s="1"/>
  <c r="I8" i="22"/>
  <c r="H8" i="22"/>
  <c r="G8" i="22"/>
  <c r="F8" i="22"/>
  <c r="F4" i="22" s="1"/>
  <c r="E8" i="22"/>
  <c r="M5" i="22"/>
  <c r="L5" i="22"/>
  <c r="K5" i="22"/>
  <c r="K4" i="22" s="1"/>
  <c r="J5" i="22"/>
  <c r="I5" i="22"/>
  <c r="H5" i="22"/>
  <c r="G5" i="22"/>
  <c r="G4" i="22" s="1"/>
  <c r="G92" i="22" s="1"/>
  <c r="F5" i="22"/>
  <c r="E5" i="22"/>
  <c r="M4" i="22"/>
  <c r="L4" i="22"/>
  <c r="L92" i="22" s="1"/>
  <c r="I4" i="22"/>
  <c r="H4" i="22"/>
  <c r="H92" i="22" s="1"/>
  <c r="E4" i="22"/>
  <c r="M81" i="21"/>
  <c r="L81" i="21"/>
  <c r="K81" i="21"/>
  <c r="J81" i="21"/>
  <c r="J77" i="21" s="1"/>
  <c r="I81" i="21"/>
  <c r="H81" i="21"/>
  <c r="G81" i="21"/>
  <c r="F81" i="21"/>
  <c r="F77" i="21" s="1"/>
  <c r="E81" i="21"/>
  <c r="M78" i="21"/>
  <c r="L78" i="21"/>
  <c r="K78" i="21"/>
  <c r="K77" i="21" s="1"/>
  <c r="J78" i="21"/>
  <c r="I78" i="21"/>
  <c r="H78" i="21"/>
  <c r="G78" i="21"/>
  <c r="G77" i="21" s="1"/>
  <c r="F78" i="21"/>
  <c r="E78" i="21"/>
  <c r="M77" i="21"/>
  <c r="L77" i="21"/>
  <c r="I77" i="21"/>
  <c r="H77" i="21"/>
  <c r="E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J68" i="21"/>
  <c r="J64" i="21" s="1"/>
  <c r="I68" i="21"/>
  <c r="H68" i="21"/>
  <c r="G68" i="21"/>
  <c r="F68" i="21"/>
  <c r="F64" i="21" s="1"/>
  <c r="E68" i="21"/>
  <c r="M65" i="21"/>
  <c r="L65" i="21"/>
  <c r="K65" i="21"/>
  <c r="K64" i="21" s="1"/>
  <c r="J65" i="21"/>
  <c r="I65" i="21"/>
  <c r="H65" i="21"/>
  <c r="G65" i="21"/>
  <c r="G64" i="21" s="1"/>
  <c r="F65" i="21"/>
  <c r="E65" i="21"/>
  <c r="M64" i="21"/>
  <c r="L64" i="21"/>
  <c r="I64" i="21"/>
  <c r="H64" i="21"/>
  <c r="E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J56" i="21"/>
  <c r="J52" i="21" s="1"/>
  <c r="J51" i="21" s="1"/>
  <c r="I56" i="21"/>
  <c r="H56" i="21"/>
  <c r="G56" i="21"/>
  <c r="F56" i="21"/>
  <c r="F52" i="21" s="1"/>
  <c r="F51" i="21" s="1"/>
  <c r="E56" i="21"/>
  <c r="M53" i="21"/>
  <c r="L53" i="21"/>
  <c r="K53" i="21"/>
  <c r="K52" i="21" s="1"/>
  <c r="K51" i="21" s="1"/>
  <c r="J53" i="21"/>
  <c r="I53" i="21"/>
  <c r="H53" i="21"/>
  <c r="G53" i="21"/>
  <c r="G52" i="21" s="1"/>
  <c r="G51" i="21" s="1"/>
  <c r="F53" i="21"/>
  <c r="E53" i="21"/>
  <c r="M52" i="21"/>
  <c r="L52" i="21"/>
  <c r="L51" i="21" s="1"/>
  <c r="I52" i="21"/>
  <c r="H52" i="21"/>
  <c r="H51" i="21" s="1"/>
  <c r="E52" i="21"/>
  <c r="M51" i="21"/>
  <c r="I51" i="21"/>
  <c r="E51" i="21"/>
  <c r="M47" i="21"/>
  <c r="L47" i="21"/>
  <c r="K47" i="21"/>
  <c r="J47" i="21"/>
  <c r="I47" i="21"/>
  <c r="H47" i="21"/>
  <c r="G47" i="21"/>
  <c r="F47" i="21"/>
  <c r="E47" i="21"/>
  <c r="M8" i="21"/>
  <c r="L8" i="21"/>
  <c r="K8" i="21"/>
  <c r="K4" i="21" s="1"/>
  <c r="J8" i="21"/>
  <c r="I8" i="21"/>
  <c r="H8" i="21"/>
  <c r="G8" i="21"/>
  <c r="G4" i="21" s="1"/>
  <c r="F8" i="21"/>
  <c r="E8" i="21"/>
  <c r="M5" i="21"/>
  <c r="L5" i="21"/>
  <c r="L4" i="21" s="1"/>
  <c r="K5" i="21"/>
  <c r="J5" i="21"/>
  <c r="I5" i="21"/>
  <c r="H5" i="21"/>
  <c r="H4" i="21" s="1"/>
  <c r="H92" i="21" s="1"/>
  <c r="G5" i="21"/>
  <c r="F5" i="21"/>
  <c r="E5" i="21"/>
  <c r="M4" i="21"/>
  <c r="M92" i="21" s="1"/>
  <c r="J4" i="21"/>
  <c r="J92" i="21" s="1"/>
  <c r="I4" i="21"/>
  <c r="I92" i="21" s="1"/>
  <c r="F4" i="21"/>
  <c r="E4" i="21"/>
  <c r="E92" i="21" s="1"/>
  <c r="M81" i="20"/>
  <c r="L81" i="20"/>
  <c r="K81" i="20"/>
  <c r="K77" i="20" s="1"/>
  <c r="J81" i="20"/>
  <c r="I81" i="20"/>
  <c r="H81" i="20"/>
  <c r="G81" i="20"/>
  <c r="G77" i="20" s="1"/>
  <c r="F81" i="20"/>
  <c r="E81" i="20"/>
  <c r="M78" i="20"/>
  <c r="L78" i="20"/>
  <c r="L77" i="20" s="1"/>
  <c r="K78" i="20"/>
  <c r="J78" i="20"/>
  <c r="I78" i="20"/>
  <c r="H78" i="20"/>
  <c r="H77" i="20" s="1"/>
  <c r="G78" i="20"/>
  <c r="F78" i="20"/>
  <c r="E78" i="20"/>
  <c r="M77" i="20"/>
  <c r="J77" i="20"/>
  <c r="I77" i="20"/>
  <c r="F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K64" i="20" s="1"/>
  <c r="J68" i="20"/>
  <c r="I68" i="20"/>
  <c r="H68" i="20"/>
  <c r="G68" i="20"/>
  <c r="G64" i="20" s="1"/>
  <c r="F68" i="20"/>
  <c r="E68" i="20"/>
  <c r="M65" i="20"/>
  <c r="L65" i="20"/>
  <c r="L64" i="20" s="1"/>
  <c r="K65" i="20"/>
  <c r="J65" i="20"/>
  <c r="I65" i="20"/>
  <c r="H65" i="20"/>
  <c r="H64" i="20" s="1"/>
  <c r="G65" i="20"/>
  <c r="F65" i="20"/>
  <c r="E65" i="20"/>
  <c r="M64" i="20"/>
  <c r="J64" i="20"/>
  <c r="I64" i="20"/>
  <c r="F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K52" i="20" s="1"/>
  <c r="K51" i="20" s="1"/>
  <c r="J56" i="20"/>
  <c r="I56" i="20"/>
  <c r="H56" i="20"/>
  <c r="G56" i="20"/>
  <c r="G52" i="20" s="1"/>
  <c r="F56" i="20"/>
  <c r="E56" i="20"/>
  <c r="M53" i="20"/>
  <c r="L53" i="20"/>
  <c r="L52" i="20" s="1"/>
  <c r="L51" i="20" s="1"/>
  <c r="K53" i="20"/>
  <c r="J53" i="20"/>
  <c r="I53" i="20"/>
  <c r="H53" i="20"/>
  <c r="H52" i="20" s="1"/>
  <c r="H51" i="20" s="1"/>
  <c r="G53" i="20"/>
  <c r="F53" i="20"/>
  <c r="E53" i="20"/>
  <c r="M52" i="20"/>
  <c r="M51" i="20" s="1"/>
  <c r="J52" i="20"/>
  <c r="I52" i="20"/>
  <c r="I51" i="20" s="1"/>
  <c r="F52" i="20"/>
  <c r="F51" i="20" s="1"/>
  <c r="E52" i="20"/>
  <c r="E51" i="20" s="1"/>
  <c r="J51" i="20"/>
  <c r="G51" i="20"/>
  <c r="M47" i="20"/>
  <c r="L47" i="20"/>
  <c r="K47" i="20"/>
  <c r="K4" i="20" s="1"/>
  <c r="K92" i="20" s="1"/>
  <c r="J47" i="20"/>
  <c r="I47" i="20"/>
  <c r="H47" i="20"/>
  <c r="G47" i="20"/>
  <c r="F47" i="20"/>
  <c r="E47" i="20"/>
  <c r="M8" i="20"/>
  <c r="L8" i="20"/>
  <c r="L4" i="20" s="1"/>
  <c r="L92" i="20" s="1"/>
  <c r="K8" i="20"/>
  <c r="J8" i="20"/>
  <c r="I8" i="20"/>
  <c r="H8" i="20"/>
  <c r="H4" i="20" s="1"/>
  <c r="H92" i="20" s="1"/>
  <c r="G8" i="20"/>
  <c r="F8" i="20"/>
  <c r="E8" i="20"/>
  <c r="M5" i="20"/>
  <c r="M4" i="20" s="1"/>
  <c r="M92" i="20" s="1"/>
  <c r="L5" i="20"/>
  <c r="K5" i="20"/>
  <c r="J5" i="20"/>
  <c r="J4" i="20" s="1"/>
  <c r="J92" i="20" s="1"/>
  <c r="I5" i="20"/>
  <c r="I4" i="20" s="1"/>
  <c r="I92" i="20" s="1"/>
  <c r="H5" i="20"/>
  <c r="G5" i="20"/>
  <c r="F5" i="20"/>
  <c r="E5" i="20"/>
  <c r="E4" i="20" s="1"/>
  <c r="E92" i="20" s="1"/>
  <c r="G4" i="20"/>
  <c r="G92" i="20" s="1"/>
  <c r="F4" i="20"/>
  <c r="M81" i="19"/>
  <c r="L81" i="19"/>
  <c r="L77" i="19" s="1"/>
  <c r="K81" i="19"/>
  <c r="J81" i="19"/>
  <c r="I81" i="19"/>
  <c r="H81" i="19"/>
  <c r="H77" i="19" s="1"/>
  <c r="G81" i="19"/>
  <c r="F81" i="19"/>
  <c r="E81" i="19"/>
  <c r="M78" i="19"/>
  <c r="L78" i="19"/>
  <c r="K78" i="19"/>
  <c r="J78" i="19"/>
  <c r="I78" i="19"/>
  <c r="H78" i="19"/>
  <c r="G78" i="19"/>
  <c r="F78" i="19"/>
  <c r="F77" i="19" s="1"/>
  <c r="E78" i="19"/>
  <c r="K77" i="19"/>
  <c r="J77" i="19"/>
  <c r="G77" i="19"/>
  <c r="M73" i="19"/>
  <c r="L73" i="19"/>
  <c r="K73" i="19"/>
  <c r="J73" i="19"/>
  <c r="I73" i="19"/>
  <c r="H73" i="19"/>
  <c r="G73" i="19"/>
  <c r="F73" i="19"/>
  <c r="E73" i="19"/>
  <c r="M68" i="19"/>
  <c r="L68" i="19"/>
  <c r="L64" i="19" s="1"/>
  <c r="K68" i="19"/>
  <c r="J68" i="19"/>
  <c r="I68" i="19"/>
  <c r="H68" i="19"/>
  <c r="H64" i="19" s="1"/>
  <c r="G68" i="19"/>
  <c r="F68" i="19"/>
  <c r="E68" i="19"/>
  <c r="M65" i="19"/>
  <c r="L65" i="19"/>
  <c r="K65" i="19"/>
  <c r="J65" i="19"/>
  <c r="J64" i="19" s="1"/>
  <c r="I65" i="19"/>
  <c r="H65" i="19"/>
  <c r="G65" i="19"/>
  <c r="F65" i="19"/>
  <c r="F64" i="19" s="1"/>
  <c r="E65" i="19"/>
  <c r="K64" i="19"/>
  <c r="G64" i="19"/>
  <c r="M59" i="19"/>
  <c r="L59" i="19"/>
  <c r="K59" i="19"/>
  <c r="J59" i="19"/>
  <c r="I59" i="19"/>
  <c r="H59" i="19"/>
  <c r="G59" i="19"/>
  <c r="F59" i="19"/>
  <c r="E59" i="19"/>
  <c r="M56" i="19"/>
  <c r="L56" i="19"/>
  <c r="L52" i="19" s="1"/>
  <c r="L51" i="19" s="1"/>
  <c r="K56" i="19"/>
  <c r="J56" i="19"/>
  <c r="I56" i="19"/>
  <c r="H56" i="19"/>
  <c r="H52" i="19" s="1"/>
  <c r="H51" i="19" s="1"/>
  <c r="H92" i="19" s="1"/>
  <c r="G56" i="19"/>
  <c r="F56" i="19"/>
  <c r="E56" i="19"/>
  <c r="M53" i="19"/>
  <c r="M52" i="19" s="1"/>
  <c r="L53" i="19"/>
  <c r="K53" i="19"/>
  <c r="J53" i="19"/>
  <c r="J52" i="19" s="1"/>
  <c r="J51" i="19" s="1"/>
  <c r="I53" i="19"/>
  <c r="I52" i="19" s="1"/>
  <c r="H53" i="19"/>
  <c r="G53" i="19"/>
  <c r="F53" i="19"/>
  <c r="E53" i="19"/>
  <c r="E52" i="19" s="1"/>
  <c r="K52" i="19"/>
  <c r="K51" i="19" s="1"/>
  <c r="G52" i="19"/>
  <c r="F52" i="19"/>
  <c r="G51" i="19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F8" i="19"/>
  <c r="E8" i="19"/>
  <c r="M5" i="19"/>
  <c r="L5" i="19"/>
  <c r="K5" i="19"/>
  <c r="J5" i="19"/>
  <c r="I5" i="19"/>
  <c r="H5" i="19"/>
  <c r="G5" i="19"/>
  <c r="F5" i="19"/>
  <c r="E5" i="19"/>
  <c r="L4" i="19"/>
  <c r="L92" i="19" s="1"/>
  <c r="K4" i="19"/>
  <c r="K92" i="19" s="1"/>
  <c r="H4" i="19"/>
  <c r="G4" i="19"/>
  <c r="G92" i="19" s="1"/>
  <c r="M81" i="18"/>
  <c r="M77" i="18" s="1"/>
  <c r="L81" i="18"/>
  <c r="K81" i="18"/>
  <c r="J81" i="18"/>
  <c r="I81" i="18"/>
  <c r="I77" i="18" s="1"/>
  <c r="H81" i="18"/>
  <c r="G81" i="18"/>
  <c r="F81" i="18"/>
  <c r="E81" i="18"/>
  <c r="E77" i="18" s="1"/>
  <c r="M78" i="18"/>
  <c r="L78" i="18"/>
  <c r="K78" i="18"/>
  <c r="J78" i="18"/>
  <c r="I78" i="18"/>
  <c r="H78" i="18"/>
  <c r="G78" i="18"/>
  <c r="G77" i="18" s="1"/>
  <c r="F78" i="18"/>
  <c r="E78" i="18"/>
  <c r="L77" i="18"/>
  <c r="K77" i="18"/>
  <c r="H77" i="18"/>
  <c r="M73" i="18"/>
  <c r="L73" i="18"/>
  <c r="K73" i="18"/>
  <c r="J73" i="18"/>
  <c r="I73" i="18"/>
  <c r="H73" i="18"/>
  <c r="G73" i="18"/>
  <c r="F73" i="18"/>
  <c r="E73" i="18"/>
  <c r="M68" i="18"/>
  <c r="M64" i="18" s="1"/>
  <c r="L68" i="18"/>
  <c r="K68" i="18"/>
  <c r="J68" i="18"/>
  <c r="I68" i="18"/>
  <c r="I64" i="18" s="1"/>
  <c r="I51" i="18" s="1"/>
  <c r="H68" i="18"/>
  <c r="G68" i="18"/>
  <c r="F68" i="18"/>
  <c r="E68" i="18"/>
  <c r="E64" i="18" s="1"/>
  <c r="M65" i="18"/>
  <c r="L65" i="18"/>
  <c r="K65" i="18"/>
  <c r="J65" i="18"/>
  <c r="J64" i="18" s="1"/>
  <c r="I65" i="18"/>
  <c r="H65" i="18"/>
  <c r="G65" i="18"/>
  <c r="G64" i="18" s="1"/>
  <c r="F65" i="18"/>
  <c r="F64" i="18" s="1"/>
  <c r="E65" i="18"/>
  <c r="L64" i="18"/>
  <c r="K64" i="18"/>
  <c r="H64" i="18"/>
  <c r="M59" i="18"/>
  <c r="L59" i="18"/>
  <c r="K59" i="18"/>
  <c r="J59" i="18"/>
  <c r="I59" i="18"/>
  <c r="H59" i="18"/>
  <c r="G59" i="18"/>
  <c r="F59" i="18"/>
  <c r="E59" i="18"/>
  <c r="M56" i="18"/>
  <c r="M52" i="18" s="1"/>
  <c r="M51" i="18" s="1"/>
  <c r="M92" i="18" s="1"/>
  <c r="L56" i="18"/>
  <c r="K56" i="18"/>
  <c r="J56" i="18"/>
  <c r="I56" i="18"/>
  <c r="I52" i="18" s="1"/>
  <c r="H56" i="18"/>
  <c r="G56" i="18"/>
  <c r="F56" i="18"/>
  <c r="E56" i="18"/>
  <c r="E52" i="18" s="1"/>
  <c r="E51" i="18" s="1"/>
  <c r="E92" i="18" s="1"/>
  <c r="M53" i="18"/>
  <c r="L53" i="18"/>
  <c r="K53" i="18"/>
  <c r="J53" i="18"/>
  <c r="J52" i="18" s="1"/>
  <c r="I53" i="18"/>
  <c r="H53" i="18"/>
  <c r="G53" i="18"/>
  <c r="F53" i="18"/>
  <c r="F52" i="18" s="1"/>
  <c r="E53" i="18"/>
  <c r="L52" i="18"/>
  <c r="L51" i="18" s="1"/>
  <c r="K52" i="18"/>
  <c r="H52" i="18"/>
  <c r="G52" i="18"/>
  <c r="H51" i="18"/>
  <c r="M47" i="18"/>
  <c r="L47" i="18"/>
  <c r="K47" i="18"/>
  <c r="J47" i="18"/>
  <c r="I47" i="18"/>
  <c r="H47" i="18"/>
  <c r="G47" i="18"/>
  <c r="F47" i="18"/>
  <c r="E47" i="18"/>
  <c r="M8" i="18"/>
  <c r="L8" i="18"/>
  <c r="K8" i="18"/>
  <c r="J8" i="18"/>
  <c r="I8" i="18"/>
  <c r="H8" i="18"/>
  <c r="G8" i="18"/>
  <c r="F8" i="18"/>
  <c r="E8" i="18"/>
  <c r="M5" i="18"/>
  <c r="L5" i="18"/>
  <c r="L4" i="18" s="1"/>
  <c r="L92" i="18" s="1"/>
  <c r="K5" i="18"/>
  <c r="J5" i="18"/>
  <c r="I5" i="18"/>
  <c r="H5" i="18"/>
  <c r="G5" i="18"/>
  <c r="F5" i="18"/>
  <c r="E5" i="18"/>
  <c r="M4" i="18"/>
  <c r="I4" i="18"/>
  <c r="I92" i="18" s="1"/>
  <c r="H4" i="18"/>
  <c r="H92" i="18" s="1"/>
  <c r="E4" i="18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L9" i="17" s="1"/>
  <c r="K10" i="17"/>
  <c r="K9" i="17" s="1"/>
  <c r="J10" i="17"/>
  <c r="I10" i="17"/>
  <c r="H10" i="17"/>
  <c r="H9" i="17" s="1"/>
  <c r="G10" i="17"/>
  <c r="G9" i="17" s="1"/>
  <c r="F10" i="17"/>
  <c r="E10" i="17"/>
  <c r="M9" i="17"/>
  <c r="J9" i="17"/>
  <c r="I9" i="17"/>
  <c r="I40" i="17" s="1"/>
  <c r="F9" i="17"/>
  <c r="E9" i="17"/>
  <c r="E40" i="17" s="1"/>
  <c r="M4" i="17"/>
  <c r="M40" i="17" s="1"/>
  <c r="L4" i="17"/>
  <c r="K4" i="17"/>
  <c r="J4" i="17"/>
  <c r="J40" i="17" s="1"/>
  <c r="I4" i="17"/>
  <c r="H4" i="17"/>
  <c r="G4" i="17"/>
  <c r="F4" i="17"/>
  <c r="F40" i="17" s="1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K26" i="15"/>
  <c r="G26" i="15"/>
  <c r="C26" i="15"/>
  <c r="K16" i="15"/>
  <c r="J16" i="15"/>
  <c r="I16" i="15"/>
  <c r="H16" i="15"/>
  <c r="H26" i="15" s="1"/>
  <c r="G16" i="15"/>
  <c r="F16" i="15"/>
  <c r="E16" i="15"/>
  <c r="D16" i="15"/>
  <c r="D26" i="15" s="1"/>
  <c r="C16" i="15"/>
  <c r="K8" i="15"/>
  <c r="J8" i="15"/>
  <c r="I8" i="15"/>
  <c r="H8" i="15"/>
  <c r="G8" i="15"/>
  <c r="F8" i="15"/>
  <c r="E8" i="15"/>
  <c r="D8" i="15"/>
  <c r="C8" i="15"/>
  <c r="K4" i="15"/>
  <c r="J4" i="15"/>
  <c r="J26" i="15" s="1"/>
  <c r="I4" i="15"/>
  <c r="I26" i="15" s="1"/>
  <c r="H4" i="15"/>
  <c r="G4" i="15"/>
  <c r="F4" i="15"/>
  <c r="F26" i="15" s="1"/>
  <c r="E4" i="15"/>
  <c r="E26" i="15" s="1"/>
  <c r="D4" i="15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I26" i="13"/>
  <c r="E26" i="13"/>
  <c r="K16" i="13"/>
  <c r="J16" i="13"/>
  <c r="J26" i="13" s="1"/>
  <c r="I16" i="13"/>
  <c r="H16" i="13"/>
  <c r="G16" i="13"/>
  <c r="F16" i="13"/>
  <c r="F26" i="13" s="1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I4" i="13"/>
  <c r="H4" i="13"/>
  <c r="H26" i="13" s="1"/>
  <c r="G4" i="13"/>
  <c r="G26" i="13" s="1"/>
  <c r="F4" i="13"/>
  <c r="E4" i="13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H26" i="11" s="1"/>
  <c r="G16" i="11"/>
  <c r="F16" i="11"/>
  <c r="E16" i="11"/>
  <c r="D16" i="11"/>
  <c r="D26" i="11" s="1"/>
  <c r="C16" i="11"/>
  <c r="K8" i="11"/>
  <c r="J8" i="11"/>
  <c r="I8" i="11"/>
  <c r="H8" i="11"/>
  <c r="G8" i="11"/>
  <c r="F8" i="11"/>
  <c r="E8" i="11"/>
  <c r="D8" i="11"/>
  <c r="C8" i="11"/>
  <c r="K4" i="11"/>
  <c r="J4" i="11"/>
  <c r="J26" i="11" s="1"/>
  <c r="I4" i="11"/>
  <c r="I26" i="11" s="1"/>
  <c r="H4" i="11"/>
  <c r="G4" i="11"/>
  <c r="F4" i="11"/>
  <c r="F26" i="11" s="1"/>
  <c r="E4" i="11"/>
  <c r="E26" i="11" s="1"/>
  <c r="D4" i="1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J26" i="9" s="1"/>
  <c r="I16" i="9"/>
  <c r="H16" i="9"/>
  <c r="G16" i="9"/>
  <c r="F16" i="9"/>
  <c r="F26" i="9" s="1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H4" i="9"/>
  <c r="H26" i="9" s="1"/>
  <c r="G4" i="9"/>
  <c r="G26" i="9" s="1"/>
  <c r="F4" i="9"/>
  <c r="E4" i="9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H26" i="7" s="1"/>
  <c r="G16" i="7"/>
  <c r="F16" i="7"/>
  <c r="E16" i="7"/>
  <c r="D16" i="7"/>
  <c r="D26" i="7" s="1"/>
  <c r="C16" i="7"/>
  <c r="K8" i="7"/>
  <c r="J8" i="7"/>
  <c r="I8" i="7"/>
  <c r="H8" i="7"/>
  <c r="G8" i="7"/>
  <c r="F8" i="7"/>
  <c r="E8" i="7"/>
  <c r="D8" i="7"/>
  <c r="C8" i="7"/>
  <c r="K4" i="7"/>
  <c r="J4" i="7"/>
  <c r="J26" i="7" s="1"/>
  <c r="I4" i="7"/>
  <c r="I26" i="7" s="1"/>
  <c r="H4" i="7"/>
  <c r="G4" i="7"/>
  <c r="F4" i="7"/>
  <c r="F26" i="7" s="1"/>
  <c r="E4" i="7"/>
  <c r="E26" i="7" s="1"/>
  <c r="D4" i="7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H26" i="4" s="1"/>
  <c r="G16" i="4"/>
  <c r="F16" i="4"/>
  <c r="E16" i="4"/>
  <c r="D16" i="4"/>
  <c r="D26" i="4" s="1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I4" i="4"/>
  <c r="I26" i="4" s="1"/>
  <c r="H4" i="4"/>
  <c r="G4" i="4"/>
  <c r="F4" i="4"/>
  <c r="F26" i="4" s="1"/>
  <c r="E4" i="4"/>
  <c r="E26" i="4" s="1"/>
  <c r="D4" i="4"/>
  <c r="C4" i="4"/>
  <c r="G40" i="17" l="1"/>
  <c r="F77" i="18"/>
  <c r="J77" i="18"/>
  <c r="E64" i="19"/>
  <c r="I64" i="19"/>
  <c r="M64" i="19"/>
  <c r="M51" i="19" s="1"/>
  <c r="F92" i="21"/>
  <c r="K92" i="22"/>
  <c r="F92" i="22"/>
  <c r="J92" i="22"/>
  <c r="H92" i="23"/>
  <c r="J92" i="23"/>
  <c r="E92" i="23"/>
  <c r="I92" i="23"/>
  <c r="M92" i="23"/>
  <c r="G51" i="18"/>
  <c r="F51" i="19"/>
  <c r="E51" i="19"/>
  <c r="I51" i="19"/>
  <c r="F92" i="20"/>
  <c r="E92" i="22"/>
  <c r="M92" i="22"/>
  <c r="K40" i="17"/>
  <c r="F51" i="18"/>
  <c r="J51" i="18"/>
  <c r="H40" i="17"/>
  <c r="L40" i="17"/>
  <c r="G4" i="18"/>
  <c r="G92" i="18" s="1"/>
  <c r="K4" i="18"/>
  <c r="K92" i="18" s="1"/>
  <c r="F4" i="18"/>
  <c r="F92" i="18" s="1"/>
  <c r="J4" i="18"/>
  <c r="K51" i="18"/>
  <c r="F4" i="19"/>
  <c r="F92" i="19" s="1"/>
  <c r="J4" i="19"/>
  <c r="J92" i="19" s="1"/>
  <c r="E4" i="19"/>
  <c r="I4" i="19"/>
  <c r="M4" i="19"/>
  <c r="E77" i="19"/>
  <c r="I77" i="19"/>
  <c r="M77" i="19"/>
  <c r="L92" i="21"/>
  <c r="G92" i="21"/>
  <c r="K92" i="21"/>
  <c r="I92" i="22"/>
  <c r="E92" i="19" l="1"/>
  <c r="J92" i="18"/>
  <c r="M92" i="19"/>
  <c r="I92" i="19"/>
</calcChain>
</file>

<file path=xl/sharedStrings.xml><?xml version="1.0" encoding="utf-8"?>
<sst xmlns="http://schemas.openxmlformats.org/spreadsheetml/2006/main" count="9181" uniqueCount="184">
  <si>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</si>
  <si>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</si>
  <si>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</si>
  <si>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</si>
  <si>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</si>
  <si>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</si>
  <si>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</si>
  <si>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</si>
  <si>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</si>
  <si>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</si>
  <si>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</si>
  <si>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</si>
  <si>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</si>
  <si>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</si>
  <si>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</si>
  <si>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</si>
  <si>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</si>
  <si>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</si>
  <si>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</si>
  <si>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</si>
  <si>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</si>
  <si>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</si>
  <si>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</si>
  <si>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</si>
  <si>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</si>
  <si>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</si>
  <si>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</si>
  <si>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</si>
  <si>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</si>
  <si>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</si>
  <si>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</si>
  <si>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</si>
  <si>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</si>
  <si>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</si>
  <si>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</si>
  <si>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</si>
  <si>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</si>
  <si>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</si>
  <si>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</si>
  <si>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</si>
  <si>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</si>
  <si>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</si>
  <si>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</si>
  <si>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</si>
  <si>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</si>
  <si>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</si>
  <si>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</si>
  <si>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</si>
  <si>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</si>
  <si>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</si>
  <si>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</si>
  <si>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</si>
  <si>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</si>
  <si>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</si>
  <si>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</si>
  <si>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</si>
  <si>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</si>
  <si>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</si>
  <si>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</si>
  <si>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</si>
  <si>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</si>
  <si>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</si>
  <si>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</si>
  <si>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</si>
  <si>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</si>
  <si>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</si>
  <si>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</si>
  <si>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</si>
  <si>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</si>
  <si>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</si>
  <si>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</si>
  <si>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</si>
  <si>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</si>
  <si>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</si>
  <si>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</si>
  <si>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</si>
  <si>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</si>
  <si>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</si>
  <si>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</si>
  <si>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</si>
  <si>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</si>
  <si>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</si>
  <si>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</si>
  <si>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</si>
  <si>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</si>
  <si>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</si>
  <si>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</si>
  <si>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</si>
  <si>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</si>
  <si>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</si>
  <si>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</si>
  <si>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</si>
  <si>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</si>
  <si>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</si>
  <si>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</si>
  <si>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</si>
  <si>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</si>
  <si>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</si>
  <si>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</si>
  <si>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</si>
  <si>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</si>
  <si>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</si>
  <si>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</si>
  <si>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</si>
  <si>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</si>
  <si>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</si>
  <si>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</si>
  <si>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</si>
  <si>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</si>
  <si>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</si>
  <si>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</si>
  <si>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</si>
  <si>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</si>
  <si>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</si>
  <si>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</si>
  <si>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</si>
  <si>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</si>
  <si>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</si>
  <si>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</si>
  <si>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</si>
  <si>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</si>
  <si>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</si>
  <si>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6. </t>
  </si>
  <si>
    <t>1. Programme Support Operations</t>
  </si>
  <si>
    <t>2. Public Transport Services</t>
  </si>
  <si>
    <t>3. Transport Safety And Compliance</t>
  </si>
  <si>
    <t>1. Programme Support Infrastrucure</t>
  </si>
  <si>
    <t>2. Infrastructure Planning</t>
  </si>
  <si>
    <t>3. Infrastructure Design</t>
  </si>
  <si>
    <t>4. Construction</t>
  </si>
  <si>
    <t>5. Maintenance</t>
  </si>
  <si>
    <t xml:space="preserve">8. </t>
  </si>
  <si>
    <t xml:space="preserve">7. </t>
  </si>
  <si>
    <t>1. Programme Support Regulation</t>
  </si>
  <si>
    <t>2. Transport Administration And Licensing</t>
  </si>
  <si>
    <t>3. Operator Licenses And Permits</t>
  </si>
  <si>
    <t>4. Law Enforcement</t>
  </si>
  <si>
    <t>1. Office Of The Mec</t>
  </si>
  <si>
    <t>2. Management</t>
  </si>
  <si>
    <t>3. Corporate Support</t>
  </si>
  <si>
    <t>4. Departmental Strategy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</si>
  <si>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</si>
  <si>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</si>
  <si>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</si>
  <si>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</si>
  <si>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</si>
  <si>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</si>
  <si>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</si>
  <si>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1. Administration</t>
  </si>
  <si>
    <t>2. Transport Infrastructure</t>
  </si>
  <si>
    <t>3. Transport Operations</t>
  </si>
  <si>
    <t>4. Transport Regulation</t>
  </si>
  <si>
    <t>5. Community Based Programme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</si>
  <si>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</si>
  <si>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</si>
  <si>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</si>
  <si>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</si>
  <si>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</si>
  <si>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</si>
  <si>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</si>
  <si>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Transport</t>
  </si>
  <si>
    <t>Table B.2: Payments and estimates by economic classification: Transport</t>
  </si>
  <si>
    <t>1. Programme Support Community Based</t>
  </si>
  <si>
    <t>2. Community Development</t>
  </si>
  <si>
    <t>3. Innovation And Empowerment</t>
  </si>
  <si>
    <t>4. Epwp Co-Ordination And Monitoring</t>
  </si>
  <si>
    <t>Table 12.2: Summary of departmental receipts collection</t>
  </si>
  <si>
    <t>Table 12.3: Summary of payments and estimates by programme: Transport</t>
  </si>
  <si>
    <t>Table 12.4: Summary of provincial payments and estimates by economic classification: Transport</t>
  </si>
  <si>
    <t>Table 12.5: Summary of payments and estimates by sub-programme: Administration</t>
  </si>
  <si>
    <t>Table 12.6: Summary of payments and estimates by economic classification: Administration</t>
  </si>
  <si>
    <t>Table 12.7: Summary of payments and estimates by sub-programme: Transport Infrastructure</t>
  </si>
  <si>
    <t>Table 12.8: Summary of payments and estimates by economic classification: Transport Infrastructure</t>
  </si>
  <si>
    <t>Table 12.9: Summary of payments and estimates by sub-programme: Transport Operations</t>
  </si>
  <si>
    <t>Table 12.10: Summary of payments and estimates by economic classification: Transport Operations</t>
  </si>
  <si>
    <t>Table 12.11: Summary of payments and estimates by sub-programme: Transport Regulation</t>
  </si>
  <si>
    <t>Table 12.12: Summary of payments and estimates by economic classification: Transport Regulation</t>
  </si>
  <si>
    <t>Table 12.13: Summary of payments and estimates by sub-programme: Community Based Programme</t>
  </si>
  <si>
    <t>Table 12.14: Summary of payments and estimates by economic classification: Community Based Programme</t>
  </si>
  <si>
    <t>Table B.2A: Payments and estimates by economic classification: Administration</t>
  </si>
  <si>
    <t>Table B.2B: Payments and estimates by economic classification: Transport Infrastructure</t>
  </si>
  <si>
    <t>Table B.2C: Payments and estimates by economic classification: Transport Operations</t>
  </si>
  <si>
    <t>Table B.2D: Payments and estimates by economic classification: Transport Regulation</t>
  </si>
  <si>
    <t>Table B.2E: Payments and estimates by economic classification: Community Based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</si>
</sst>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1083507</v>
      </c>
      <c r="D4" s="28">
        <f t="shared" ref="D4:K4" si="0">SUM(D5:D8)</f>
        <v>1231524</v>
      </c>
      <c r="E4" s="28">
        <f t="shared" si="0"/>
        <v>1318621</v>
      </c>
      <c r="F4" s="27">
        <f t="shared" si="0"/>
        <v>1343000</v>
      </c>
      <c r="G4" s="28">
        <f t="shared" si="0"/>
        <v>1343000</v>
      </c>
      <c r="H4" s="29">
        <f t="shared" si="0"/>
        <v>1391888</v>
      </c>
      <c r="I4" s="28">
        <f t="shared" si="0"/>
        <v>1420000</v>
      </c>
      <c r="J4" s="28">
        <f t="shared" si="0"/>
        <v>1510000</v>
      </c>
      <c r="K4" s="28">
        <f t="shared" si="0"/>
        <v>1570000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1083507</v>
      </c>
      <c r="D8" s="36">
        <v>1231524</v>
      </c>
      <c r="E8" s="36">
        <v>1318621</v>
      </c>
      <c r="F8" s="35">
        <v>1343000</v>
      </c>
      <c r="G8" s="36">
        <v>1343000</v>
      </c>
      <c r="H8" s="37">
        <v>1391888</v>
      </c>
      <c r="I8" s="36">
        <v>1420000</v>
      </c>
      <c r="J8" s="36">
        <v>1510000</v>
      </c>
      <c r="K8" s="37">
        <v>1570000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106198</v>
      </c>
      <c r="D9" s="33">
        <v>122587</v>
      </c>
      <c r="E9" s="33">
        <v>126819</v>
      </c>
      <c r="F9" s="32">
        <v>110000</v>
      </c>
      <c r="G9" s="33">
        <v>110000</v>
      </c>
      <c r="H9" s="34">
        <v>123728</v>
      </c>
      <c r="I9" s="33">
        <v>120000</v>
      </c>
      <c r="J9" s="33">
        <v>127000</v>
      </c>
      <c r="K9" s="33">
        <v>134000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46952</v>
      </c>
      <c r="D11" s="33">
        <v>45148</v>
      </c>
      <c r="E11" s="33">
        <v>50318</v>
      </c>
      <c r="F11" s="32">
        <v>45000</v>
      </c>
      <c r="G11" s="33">
        <v>45000</v>
      </c>
      <c r="H11" s="34">
        <v>40000</v>
      </c>
      <c r="I11" s="33">
        <v>25000</v>
      </c>
      <c r="J11" s="33">
        <v>27500</v>
      </c>
      <c r="K11" s="33">
        <v>30000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42</v>
      </c>
      <c r="D12" s="33">
        <v>350</v>
      </c>
      <c r="E12" s="33">
        <v>274</v>
      </c>
      <c r="F12" s="32">
        <v>150</v>
      </c>
      <c r="G12" s="33">
        <v>150</v>
      </c>
      <c r="H12" s="34">
        <v>200</v>
      </c>
      <c r="I12" s="33">
        <v>160</v>
      </c>
      <c r="J12" s="33">
        <v>170</v>
      </c>
      <c r="K12" s="33">
        <v>180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4009</v>
      </c>
      <c r="D13" s="33">
        <v>3558</v>
      </c>
      <c r="E13" s="33">
        <v>1951</v>
      </c>
      <c r="F13" s="32">
        <v>4500</v>
      </c>
      <c r="G13" s="33">
        <v>4500</v>
      </c>
      <c r="H13" s="34">
        <v>2500</v>
      </c>
      <c r="I13" s="33">
        <v>2500</v>
      </c>
      <c r="J13" s="33">
        <v>2650</v>
      </c>
      <c r="K13" s="33">
        <v>2800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5271</v>
      </c>
      <c r="D14" s="36">
        <v>6315</v>
      </c>
      <c r="E14" s="36">
        <v>4282</v>
      </c>
      <c r="F14" s="35">
        <v>1250</v>
      </c>
      <c r="G14" s="36">
        <v>1250</v>
      </c>
      <c r="H14" s="37">
        <v>2974</v>
      </c>
      <c r="I14" s="36">
        <v>4500</v>
      </c>
      <c r="J14" s="36">
        <v>4750</v>
      </c>
      <c r="K14" s="36">
        <v>5000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1245979</v>
      </c>
      <c r="D15" s="61">
        <f t="shared" ref="D15:K15" si="1">SUM(D5:D14)</f>
        <v>1409482</v>
      </c>
      <c r="E15" s="61">
        <f t="shared" si="1"/>
        <v>1502265</v>
      </c>
      <c r="F15" s="62">
        <f t="shared" si="1"/>
        <v>1503900</v>
      </c>
      <c r="G15" s="61">
        <f t="shared" si="1"/>
        <v>1503900</v>
      </c>
      <c r="H15" s="63">
        <f t="shared" si="1"/>
        <v>1561290</v>
      </c>
      <c r="I15" s="61">
        <f t="shared" si="1"/>
        <v>1572160</v>
      </c>
      <c r="J15" s="61">
        <f t="shared" si="1"/>
        <v>1672070</v>
      </c>
      <c r="K15" s="61">
        <f t="shared" si="1"/>
        <v>1741980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  <c r="Z3" s="54" t="s">
        <v>32</v>
      </c>
    </row>
    <row r="4" spans="1:27" s="14" customFormat="1" ht="12.75" customHeight="1" x14ac:dyDescent="0.25">
      <c r="A4" s="25"/>
      <c r="B4" s="56" t="s">
        <v>133</v>
      </c>
      <c r="C4" s="33">
        <v>6543</v>
      </c>
      <c r="D4" s="33">
        <v>272</v>
      </c>
      <c r="E4" s="33">
        <v>346</v>
      </c>
      <c r="F4" s="27">
        <v>5000</v>
      </c>
      <c r="G4" s="28">
        <v>5000</v>
      </c>
      <c r="H4" s="29">
        <v>5000</v>
      </c>
      <c r="I4" s="33">
        <v>5000</v>
      </c>
      <c r="J4" s="33">
        <v>5000</v>
      </c>
      <c r="K4" s="33">
        <v>5265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134</v>
      </c>
      <c r="C5" s="33">
        <v>104061</v>
      </c>
      <c r="D5" s="33">
        <v>119263</v>
      </c>
      <c r="E5" s="33">
        <v>103272</v>
      </c>
      <c r="F5" s="32">
        <v>110270</v>
      </c>
      <c r="G5" s="33">
        <v>110270</v>
      </c>
      <c r="H5" s="34">
        <v>94647</v>
      </c>
      <c r="I5" s="33">
        <v>113440</v>
      </c>
      <c r="J5" s="33">
        <v>116770</v>
      </c>
      <c r="K5" s="33">
        <v>122959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135</v>
      </c>
      <c r="C6" s="33">
        <v>42319</v>
      </c>
      <c r="D6" s="33">
        <v>27362</v>
      </c>
      <c r="E6" s="33">
        <v>39584</v>
      </c>
      <c r="F6" s="32">
        <v>23750</v>
      </c>
      <c r="G6" s="33">
        <v>23750</v>
      </c>
      <c r="H6" s="34">
        <v>41773</v>
      </c>
      <c r="I6" s="33">
        <v>25170</v>
      </c>
      <c r="J6" s="33">
        <v>26680</v>
      </c>
      <c r="K6" s="33">
        <v>28094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136</v>
      </c>
      <c r="C7" s="33">
        <v>364775</v>
      </c>
      <c r="D7" s="33">
        <v>412248</v>
      </c>
      <c r="E7" s="33">
        <v>423130</v>
      </c>
      <c r="F7" s="32">
        <v>561640</v>
      </c>
      <c r="G7" s="33">
        <v>516640</v>
      </c>
      <c r="H7" s="34">
        <v>514240</v>
      </c>
      <c r="I7" s="33">
        <v>556130</v>
      </c>
      <c r="J7" s="33">
        <v>612320</v>
      </c>
      <c r="K7" s="33">
        <v>644773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517698</v>
      </c>
      <c r="D19" s="46">
        <f t="shared" ref="D19:K19" si="1">SUM(D4:D18)</f>
        <v>559145</v>
      </c>
      <c r="E19" s="46">
        <f t="shared" si="1"/>
        <v>566332</v>
      </c>
      <c r="F19" s="47">
        <f t="shared" si="1"/>
        <v>700660</v>
      </c>
      <c r="G19" s="46">
        <f t="shared" si="1"/>
        <v>655660</v>
      </c>
      <c r="H19" s="48">
        <f t="shared" si="1"/>
        <v>655660</v>
      </c>
      <c r="I19" s="46">
        <f t="shared" si="1"/>
        <v>699740</v>
      </c>
      <c r="J19" s="46">
        <f t="shared" si="1"/>
        <v>760770</v>
      </c>
      <c r="K19" s="46">
        <f t="shared" si="1"/>
        <v>801091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</row>
    <row r="4" spans="1:27" s="23" customFormat="1" ht="12.75" customHeight="1" x14ac:dyDescent="0.25">
      <c r="A4" s="18"/>
      <c r="B4" s="19" t="s">
        <v>6</v>
      </c>
      <c r="C4" s="20">
        <f>SUM(C5:C7)</f>
        <v>497804</v>
      </c>
      <c r="D4" s="20">
        <f t="shared" ref="D4:K4" si="0">SUM(D5:D7)</f>
        <v>519395</v>
      </c>
      <c r="E4" s="20">
        <f t="shared" si="0"/>
        <v>563339</v>
      </c>
      <c r="F4" s="21">
        <f t="shared" si="0"/>
        <v>671008</v>
      </c>
      <c r="G4" s="20">
        <f t="shared" si="0"/>
        <v>626008</v>
      </c>
      <c r="H4" s="22">
        <f t="shared" si="0"/>
        <v>625574</v>
      </c>
      <c r="I4" s="20">
        <f t="shared" si="0"/>
        <v>666270</v>
      </c>
      <c r="J4" s="20">
        <f t="shared" si="0"/>
        <v>711453</v>
      </c>
      <c r="K4" s="20">
        <f t="shared" si="0"/>
        <v>749160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357173</v>
      </c>
      <c r="D5" s="28">
        <v>375061</v>
      </c>
      <c r="E5" s="28">
        <v>395032</v>
      </c>
      <c r="F5" s="27">
        <v>524000</v>
      </c>
      <c r="G5" s="28">
        <v>479000</v>
      </c>
      <c r="H5" s="29">
        <v>476260</v>
      </c>
      <c r="I5" s="28">
        <v>515620</v>
      </c>
      <c r="J5" s="28">
        <v>553258</v>
      </c>
      <c r="K5" s="29">
        <v>582581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140631</v>
      </c>
      <c r="D6" s="33">
        <v>144334</v>
      </c>
      <c r="E6" s="33">
        <v>168307</v>
      </c>
      <c r="F6" s="32">
        <v>147008</v>
      </c>
      <c r="G6" s="33">
        <v>147008</v>
      </c>
      <c r="H6" s="34">
        <v>149314</v>
      </c>
      <c r="I6" s="33">
        <v>150650</v>
      </c>
      <c r="J6" s="33">
        <v>158195</v>
      </c>
      <c r="K6" s="34">
        <v>166579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1928</v>
      </c>
      <c r="D8" s="20">
        <f t="shared" ref="D8:K8" si="1">SUM(D9:D15)</f>
        <v>807</v>
      </c>
      <c r="E8" s="20">
        <f t="shared" si="1"/>
        <v>1592</v>
      </c>
      <c r="F8" s="21">
        <f t="shared" si="1"/>
        <v>921</v>
      </c>
      <c r="G8" s="20">
        <f t="shared" si="1"/>
        <v>921</v>
      </c>
      <c r="H8" s="22">
        <f t="shared" si="1"/>
        <v>1353</v>
      </c>
      <c r="I8" s="20">
        <f t="shared" si="1"/>
        <v>958</v>
      </c>
      <c r="J8" s="20">
        <f t="shared" si="1"/>
        <v>1001</v>
      </c>
      <c r="K8" s="20">
        <f t="shared" si="1"/>
        <v>1054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213</v>
      </c>
      <c r="D9" s="28">
        <v>226</v>
      </c>
      <c r="E9" s="28">
        <v>426</v>
      </c>
      <c r="F9" s="27">
        <v>250</v>
      </c>
      <c r="G9" s="28">
        <v>250</v>
      </c>
      <c r="H9" s="29">
        <v>346</v>
      </c>
      <c r="I9" s="28">
        <v>250</v>
      </c>
      <c r="J9" s="28">
        <v>250</v>
      </c>
      <c r="K9" s="29">
        <v>263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1715</v>
      </c>
      <c r="D15" s="36">
        <v>581</v>
      </c>
      <c r="E15" s="36">
        <v>1166</v>
      </c>
      <c r="F15" s="35">
        <v>671</v>
      </c>
      <c r="G15" s="36">
        <v>671</v>
      </c>
      <c r="H15" s="37">
        <v>1007</v>
      </c>
      <c r="I15" s="36">
        <v>708</v>
      </c>
      <c r="J15" s="36">
        <v>751</v>
      </c>
      <c r="K15" s="37">
        <v>791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17939</v>
      </c>
      <c r="D16" s="20">
        <f t="shared" ref="D16:K16" si="2">SUM(D17:D23)</f>
        <v>38888</v>
      </c>
      <c r="E16" s="20">
        <f t="shared" si="2"/>
        <v>1401</v>
      </c>
      <c r="F16" s="21">
        <f t="shared" si="2"/>
        <v>28731</v>
      </c>
      <c r="G16" s="20">
        <f t="shared" si="2"/>
        <v>28731</v>
      </c>
      <c r="H16" s="22">
        <f t="shared" si="2"/>
        <v>28731</v>
      </c>
      <c r="I16" s="20">
        <f t="shared" si="2"/>
        <v>32512</v>
      </c>
      <c r="J16" s="20">
        <f t="shared" si="2"/>
        <v>48316</v>
      </c>
      <c r="K16" s="20">
        <f t="shared" si="2"/>
        <v>50877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17939</v>
      </c>
      <c r="D18" s="33">
        <v>38888</v>
      </c>
      <c r="E18" s="33">
        <v>1401</v>
      </c>
      <c r="F18" s="32">
        <v>28731</v>
      </c>
      <c r="G18" s="33">
        <v>28731</v>
      </c>
      <c r="H18" s="34">
        <v>28731</v>
      </c>
      <c r="I18" s="33">
        <v>32512</v>
      </c>
      <c r="J18" s="33">
        <v>48316</v>
      </c>
      <c r="K18" s="34">
        <v>50877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27</v>
      </c>
      <c r="D24" s="20">
        <v>55</v>
      </c>
      <c r="E24" s="20">
        <v>0</v>
      </c>
      <c r="F24" s="21">
        <v>0</v>
      </c>
      <c r="G24" s="20">
        <v>0</v>
      </c>
      <c r="H24" s="22">
        <v>2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517698</v>
      </c>
      <c r="D26" s="46">
        <f t="shared" ref="D26:K26" si="3">+D4+D8+D16+D24</f>
        <v>559145</v>
      </c>
      <c r="E26" s="46">
        <f t="shared" si="3"/>
        <v>566332</v>
      </c>
      <c r="F26" s="47">
        <f t="shared" si="3"/>
        <v>700660</v>
      </c>
      <c r="G26" s="46">
        <f t="shared" si="3"/>
        <v>655660</v>
      </c>
      <c r="H26" s="48">
        <f t="shared" si="3"/>
        <v>655660</v>
      </c>
      <c r="I26" s="46">
        <f t="shared" si="3"/>
        <v>699740</v>
      </c>
      <c r="J26" s="46">
        <f t="shared" si="3"/>
        <v>760770</v>
      </c>
      <c r="K26" s="46">
        <f t="shared" si="3"/>
        <v>801091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  <c r="Z3" s="54" t="s">
        <v>32</v>
      </c>
    </row>
    <row r="4" spans="1:27" s="14" customFormat="1" ht="12.75" customHeight="1" x14ac:dyDescent="0.25">
      <c r="A4" s="25"/>
      <c r="B4" s="56" t="s">
        <v>162</v>
      </c>
      <c r="C4" s="33">
        <v>4215</v>
      </c>
      <c r="D4" s="33">
        <v>7784</v>
      </c>
      <c r="E4" s="33">
        <v>5041</v>
      </c>
      <c r="F4" s="27">
        <v>7620</v>
      </c>
      <c r="G4" s="28">
        <v>6620</v>
      </c>
      <c r="H4" s="29">
        <v>6620</v>
      </c>
      <c r="I4" s="33">
        <v>7990</v>
      </c>
      <c r="J4" s="33">
        <v>8400</v>
      </c>
      <c r="K4" s="33">
        <v>8845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16854</v>
      </c>
      <c r="D5" s="33">
        <v>12102</v>
      </c>
      <c r="E5" s="33">
        <v>11934</v>
      </c>
      <c r="F5" s="32">
        <v>14200</v>
      </c>
      <c r="G5" s="33">
        <v>9200</v>
      </c>
      <c r="H5" s="34">
        <v>9200</v>
      </c>
      <c r="I5" s="33">
        <v>11650</v>
      </c>
      <c r="J5" s="33">
        <v>12690</v>
      </c>
      <c r="K5" s="33">
        <v>13522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164</v>
      </c>
      <c r="C6" s="33">
        <v>31368</v>
      </c>
      <c r="D6" s="33">
        <v>16681</v>
      </c>
      <c r="E6" s="33">
        <v>20733</v>
      </c>
      <c r="F6" s="32">
        <v>16640</v>
      </c>
      <c r="G6" s="33">
        <v>15640</v>
      </c>
      <c r="H6" s="34">
        <v>15640</v>
      </c>
      <c r="I6" s="33">
        <v>17940</v>
      </c>
      <c r="J6" s="33">
        <v>16820</v>
      </c>
      <c r="K6" s="33">
        <v>16764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165</v>
      </c>
      <c r="C7" s="33">
        <v>3349</v>
      </c>
      <c r="D7" s="33">
        <v>4168</v>
      </c>
      <c r="E7" s="33">
        <v>15725</v>
      </c>
      <c r="F7" s="32">
        <v>6550</v>
      </c>
      <c r="G7" s="33">
        <v>5550</v>
      </c>
      <c r="H7" s="34">
        <v>5550</v>
      </c>
      <c r="I7" s="33">
        <v>6860</v>
      </c>
      <c r="J7" s="33">
        <v>7190</v>
      </c>
      <c r="K7" s="33">
        <v>7571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55786</v>
      </c>
      <c r="D19" s="46">
        <f t="shared" ref="D19:K19" si="1">SUM(D4:D18)</f>
        <v>40735</v>
      </c>
      <c r="E19" s="46">
        <f t="shared" si="1"/>
        <v>53433</v>
      </c>
      <c r="F19" s="47">
        <f t="shared" si="1"/>
        <v>45010</v>
      </c>
      <c r="G19" s="46">
        <f t="shared" si="1"/>
        <v>37010</v>
      </c>
      <c r="H19" s="48">
        <f t="shared" si="1"/>
        <v>37010</v>
      </c>
      <c r="I19" s="46">
        <f t="shared" si="1"/>
        <v>44440</v>
      </c>
      <c r="J19" s="46">
        <f t="shared" si="1"/>
        <v>45100</v>
      </c>
      <c r="K19" s="46">
        <f t="shared" si="1"/>
        <v>46702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</row>
    <row r="4" spans="1:27" s="23" customFormat="1" ht="12.75" customHeight="1" x14ac:dyDescent="0.25">
      <c r="A4" s="18"/>
      <c r="B4" s="19" t="s">
        <v>6</v>
      </c>
      <c r="C4" s="20">
        <f>SUM(C5:C7)</f>
        <v>55672</v>
      </c>
      <c r="D4" s="20">
        <f t="shared" ref="D4:K4" si="0">SUM(D5:D7)</f>
        <v>40732</v>
      </c>
      <c r="E4" s="20">
        <f t="shared" si="0"/>
        <v>53424</v>
      </c>
      <c r="F4" s="21">
        <f t="shared" si="0"/>
        <v>44620</v>
      </c>
      <c r="G4" s="20">
        <f t="shared" si="0"/>
        <v>35120</v>
      </c>
      <c r="H4" s="22">
        <f t="shared" si="0"/>
        <v>35120</v>
      </c>
      <c r="I4" s="20">
        <f t="shared" si="0"/>
        <v>38050</v>
      </c>
      <c r="J4" s="20">
        <f t="shared" si="0"/>
        <v>39687</v>
      </c>
      <c r="K4" s="20">
        <f t="shared" si="0"/>
        <v>42267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10505</v>
      </c>
      <c r="D5" s="28">
        <v>10631</v>
      </c>
      <c r="E5" s="28">
        <v>12534</v>
      </c>
      <c r="F5" s="27">
        <v>22699</v>
      </c>
      <c r="G5" s="28">
        <v>14699</v>
      </c>
      <c r="H5" s="29">
        <v>14308</v>
      </c>
      <c r="I5" s="28">
        <v>20415</v>
      </c>
      <c r="J5" s="28">
        <v>21759</v>
      </c>
      <c r="K5" s="29">
        <v>23070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45167</v>
      </c>
      <c r="D6" s="33">
        <v>30101</v>
      </c>
      <c r="E6" s="33">
        <v>40890</v>
      </c>
      <c r="F6" s="32">
        <v>21921</v>
      </c>
      <c r="G6" s="33">
        <v>20421</v>
      </c>
      <c r="H6" s="34">
        <v>20812</v>
      </c>
      <c r="I6" s="33">
        <v>17635</v>
      </c>
      <c r="J6" s="33">
        <v>17928</v>
      </c>
      <c r="K6" s="34">
        <v>19197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1</v>
      </c>
      <c r="F8" s="21">
        <f t="shared" si="1"/>
        <v>5</v>
      </c>
      <c r="G8" s="20">
        <f t="shared" si="1"/>
        <v>1505</v>
      </c>
      <c r="H8" s="22">
        <f t="shared" si="1"/>
        <v>1505</v>
      </c>
      <c r="I8" s="20">
        <f t="shared" si="1"/>
        <v>6005</v>
      </c>
      <c r="J8" s="20">
        <f t="shared" si="1"/>
        <v>5005</v>
      </c>
      <c r="K8" s="20">
        <f t="shared" si="1"/>
        <v>4005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5</v>
      </c>
      <c r="G9" s="28">
        <v>5</v>
      </c>
      <c r="H9" s="29">
        <v>5</v>
      </c>
      <c r="I9" s="28">
        <v>5</v>
      </c>
      <c r="J9" s="28">
        <v>5</v>
      </c>
      <c r="K9" s="29">
        <v>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1500</v>
      </c>
      <c r="H13" s="34">
        <v>1500</v>
      </c>
      <c r="I13" s="33">
        <v>6000</v>
      </c>
      <c r="J13" s="33">
        <v>5000</v>
      </c>
      <c r="K13" s="34">
        <v>4000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114</v>
      </c>
      <c r="D16" s="20">
        <f t="shared" ref="D16:K16" si="2">SUM(D17:D23)</f>
        <v>0</v>
      </c>
      <c r="E16" s="20">
        <f t="shared" si="2"/>
        <v>8</v>
      </c>
      <c r="F16" s="21">
        <f t="shared" si="2"/>
        <v>385</v>
      </c>
      <c r="G16" s="20">
        <f t="shared" si="2"/>
        <v>385</v>
      </c>
      <c r="H16" s="22">
        <f t="shared" si="2"/>
        <v>385</v>
      </c>
      <c r="I16" s="20">
        <f t="shared" si="2"/>
        <v>385</v>
      </c>
      <c r="J16" s="20">
        <f t="shared" si="2"/>
        <v>408</v>
      </c>
      <c r="K16" s="20">
        <f t="shared" si="2"/>
        <v>430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114</v>
      </c>
      <c r="D18" s="33">
        <v>0</v>
      </c>
      <c r="E18" s="33">
        <v>8</v>
      </c>
      <c r="F18" s="32">
        <v>385</v>
      </c>
      <c r="G18" s="33">
        <v>385</v>
      </c>
      <c r="H18" s="34">
        <v>385</v>
      </c>
      <c r="I18" s="33">
        <v>385</v>
      </c>
      <c r="J18" s="33">
        <v>408</v>
      </c>
      <c r="K18" s="34">
        <v>430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3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55786</v>
      </c>
      <c r="D26" s="46">
        <f t="shared" ref="D26:K26" si="3">+D4+D8+D16+D24</f>
        <v>40735</v>
      </c>
      <c r="E26" s="46">
        <f t="shared" si="3"/>
        <v>53433</v>
      </c>
      <c r="F26" s="47">
        <f t="shared" si="3"/>
        <v>45010</v>
      </c>
      <c r="G26" s="46">
        <f t="shared" si="3"/>
        <v>37010</v>
      </c>
      <c r="H26" s="48">
        <f t="shared" si="3"/>
        <v>37010</v>
      </c>
      <c r="I26" s="46">
        <f t="shared" si="3"/>
        <v>44440</v>
      </c>
      <c r="J26" s="46">
        <f t="shared" si="3"/>
        <v>45100</v>
      </c>
      <c r="K26" s="46">
        <f t="shared" si="3"/>
        <v>46702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158</v>
      </c>
      <c r="G3" s="17" t="s">
        <v>157</v>
      </c>
      <c r="H3" s="173" t="s">
        <v>156</v>
      </c>
      <c r="I3" s="174"/>
      <c r="J3" s="175"/>
      <c r="K3" s="17" t="s">
        <v>155</v>
      </c>
      <c r="L3" s="17" t="s">
        <v>154</v>
      </c>
      <c r="M3" s="17" t="s">
        <v>153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1083507</v>
      </c>
      <c r="F4" s="72">
        <f t="shared" ref="F4:M4" si="0">SUM(F5:F8)</f>
        <v>1231524</v>
      </c>
      <c r="G4" s="72">
        <f t="shared" si="0"/>
        <v>1318621</v>
      </c>
      <c r="H4" s="73">
        <f t="shared" si="0"/>
        <v>1343000</v>
      </c>
      <c r="I4" s="72">
        <f t="shared" si="0"/>
        <v>1343000</v>
      </c>
      <c r="J4" s="74">
        <f t="shared" si="0"/>
        <v>1391888</v>
      </c>
      <c r="K4" s="72">
        <f t="shared" si="0"/>
        <v>1420000</v>
      </c>
      <c r="L4" s="72">
        <f t="shared" si="0"/>
        <v>1510000</v>
      </c>
      <c r="M4" s="72">
        <f t="shared" si="0"/>
        <v>1570000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1083507</v>
      </c>
      <c r="F8" s="93">
        <v>1231524</v>
      </c>
      <c r="G8" s="93">
        <v>1318621</v>
      </c>
      <c r="H8" s="94">
        <v>1343000</v>
      </c>
      <c r="I8" s="93">
        <v>1343000</v>
      </c>
      <c r="J8" s="95">
        <v>1391888</v>
      </c>
      <c r="K8" s="93">
        <v>1420000</v>
      </c>
      <c r="L8" s="93">
        <v>1510000</v>
      </c>
      <c r="M8" s="93">
        <v>1570000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106198</v>
      </c>
      <c r="F9" s="72">
        <f t="shared" ref="F9:M9" si="1">F10+F19</f>
        <v>122587</v>
      </c>
      <c r="G9" s="72">
        <f t="shared" si="1"/>
        <v>126819</v>
      </c>
      <c r="H9" s="73">
        <f t="shared" si="1"/>
        <v>110000</v>
      </c>
      <c r="I9" s="72">
        <f t="shared" si="1"/>
        <v>110000</v>
      </c>
      <c r="J9" s="74">
        <f t="shared" si="1"/>
        <v>123728</v>
      </c>
      <c r="K9" s="72">
        <f t="shared" si="1"/>
        <v>120000</v>
      </c>
      <c r="L9" s="72">
        <f t="shared" si="1"/>
        <v>127000</v>
      </c>
      <c r="M9" s="72">
        <f t="shared" si="1"/>
        <v>134000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106198</v>
      </c>
      <c r="F10" s="100">
        <f t="shared" ref="F10:M10" si="2">SUM(F11:F13)</f>
        <v>122587</v>
      </c>
      <c r="G10" s="100">
        <f t="shared" si="2"/>
        <v>126819</v>
      </c>
      <c r="H10" s="101">
        <f t="shared" si="2"/>
        <v>110000</v>
      </c>
      <c r="I10" s="100">
        <f t="shared" si="2"/>
        <v>110000</v>
      </c>
      <c r="J10" s="102">
        <f t="shared" si="2"/>
        <v>123728</v>
      </c>
      <c r="K10" s="100">
        <f t="shared" si="2"/>
        <v>120000</v>
      </c>
      <c r="L10" s="100">
        <f t="shared" si="2"/>
        <v>127000</v>
      </c>
      <c r="M10" s="100">
        <f t="shared" si="2"/>
        <v>134000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106198</v>
      </c>
      <c r="F13" s="86">
        <v>122587</v>
      </c>
      <c r="G13" s="86">
        <v>126819</v>
      </c>
      <c r="H13" s="87">
        <v>110000</v>
      </c>
      <c r="I13" s="86">
        <v>110000</v>
      </c>
      <c r="J13" s="88">
        <v>123728</v>
      </c>
      <c r="K13" s="86">
        <v>120000</v>
      </c>
      <c r="L13" s="86">
        <v>127000</v>
      </c>
      <c r="M13" s="86">
        <v>134000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46952</v>
      </c>
      <c r="F29" s="72">
        <v>45148</v>
      </c>
      <c r="G29" s="72">
        <v>50318</v>
      </c>
      <c r="H29" s="73">
        <v>45000</v>
      </c>
      <c r="I29" s="72">
        <v>45000</v>
      </c>
      <c r="J29" s="74">
        <v>40000</v>
      </c>
      <c r="K29" s="72">
        <v>25000</v>
      </c>
      <c r="L29" s="72">
        <v>27500</v>
      </c>
      <c r="M29" s="72">
        <v>30000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42</v>
      </c>
      <c r="F31" s="131">
        <f t="shared" ref="F31:M31" si="4">SUM(F32:F34)</f>
        <v>350</v>
      </c>
      <c r="G31" s="131">
        <f t="shared" si="4"/>
        <v>274</v>
      </c>
      <c r="H31" s="132">
        <f t="shared" si="4"/>
        <v>150</v>
      </c>
      <c r="I31" s="131">
        <f t="shared" si="4"/>
        <v>150</v>
      </c>
      <c r="J31" s="133">
        <f t="shared" si="4"/>
        <v>200</v>
      </c>
      <c r="K31" s="131">
        <f t="shared" si="4"/>
        <v>160</v>
      </c>
      <c r="L31" s="131">
        <f t="shared" si="4"/>
        <v>170</v>
      </c>
      <c r="M31" s="131">
        <f t="shared" si="4"/>
        <v>180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42</v>
      </c>
      <c r="F33" s="86">
        <v>350</v>
      </c>
      <c r="G33" s="86">
        <v>274</v>
      </c>
      <c r="H33" s="87">
        <v>150</v>
      </c>
      <c r="I33" s="86">
        <v>150</v>
      </c>
      <c r="J33" s="88">
        <v>200</v>
      </c>
      <c r="K33" s="86">
        <v>160</v>
      </c>
      <c r="L33" s="86">
        <v>170</v>
      </c>
      <c r="M33" s="86">
        <v>180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4009</v>
      </c>
      <c r="F36" s="72">
        <f t="shared" ref="F36:M36" si="5">SUM(F37:F38)</f>
        <v>3558</v>
      </c>
      <c r="G36" s="72">
        <f t="shared" si="5"/>
        <v>1951</v>
      </c>
      <c r="H36" s="73">
        <f t="shared" si="5"/>
        <v>4500</v>
      </c>
      <c r="I36" s="72">
        <f t="shared" si="5"/>
        <v>4500</v>
      </c>
      <c r="J36" s="74">
        <f t="shared" si="5"/>
        <v>2500</v>
      </c>
      <c r="K36" s="72">
        <f t="shared" si="5"/>
        <v>2500</v>
      </c>
      <c r="L36" s="72">
        <f t="shared" si="5"/>
        <v>2650</v>
      </c>
      <c r="M36" s="72">
        <f t="shared" si="5"/>
        <v>2800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4009</v>
      </c>
      <c r="F38" s="93">
        <v>3558</v>
      </c>
      <c r="G38" s="93">
        <v>1951</v>
      </c>
      <c r="H38" s="94">
        <v>4500</v>
      </c>
      <c r="I38" s="93">
        <v>4500</v>
      </c>
      <c r="J38" s="95">
        <v>2500</v>
      </c>
      <c r="K38" s="93">
        <v>2500</v>
      </c>
      <c r="L38" s="93">
        <v>2650</v>
      </c>
      <c r="M38" s="93">
        <v>2800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5271</v>
      </c>
      <c r="F39" s="72">
        <v>6315</v>
      </c>
      <c r="G39" s="72">
        <v>4282</v>
      </c>
      <c r="H39" s="73">
        <v>1250</v>
      </c>
      <c r="I39" s="72">
        <v>1250</v>
      </c>
      <c r="J39" s="74">
        <v>2974</v>
      </c>
      <c r="K39" s="72">
        <v>4500</v>
      </c>
      <c r="L39" s="72">
        <v>4750</v>
      </c>
      <c r="M39" s="72">
        <v>5000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1245979</v>
      </c>
      <c r="F40" s="46">
        <f t="shared" ref="F40:M40" si="6">F4+F9+F21+F29+F31+F36+F39</f>
        <v>1409482</v>
      </c>
      <c r="G40" s="46">
        <f t="shared" si="6"/>
        <v>1502265</v>
      </c>
      <c r="H40" s="47">
        <f t="shared" si="6"/>
        <v>1503900</v>
      </c>
      <c r="I40" s="46">
        <f t="shared" si="6"/>
        <v>1503900</v>
      </c>
      <c r="J40" s="48">
        <f t="shared" si="6"/>
        <v>1561290</v>
      </c>
      <c r="K40" s="46">
        <f t="shared" si="6"/>
        <v>1572160</v>
      </c>
      <c r="L40" s="46">
        <f t="shared" si="6"/>
        <v>1672070</v>
      </c>
      <c r="M40" s="46">
        <f t="shared" si="6"/>
        <v>1741980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158</v>
      </c>
      <c r="G3" s="17" t="s">
        <v>157</v>
      </c>
      <c r="H3" s="173" t="s">
        <v>156</v>
      </c>
      <c r="I3" s="174"/>
      <c r="J3" s="175"/>
      <c r="K3" s="17" t="s">
        <v>155</v>
      </c>
      <c r="L3" s="17" t="s">
        <v>154</v>
      </c>
      <c r="M3" s="17" t="s">
        <v>153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2939554</v>
      </c>
      <c r="F4" s="72">
        <f t="shared" ref="F4:M4" si="0">F5+F8+F47</f>
        <v>3408533</v>
      </c>
      <c r="G4" s="72">
        <f t="shared" si="0"/>
        <v>3802271</v>
      </c>
      <c r="H4" s="73">
        <f t="shared" si="0"/>
        <v>4675150</v>
      </c>
      <c r="I4" s="72">
        <f t="shared" si="0"/>
        <v>4058769</v>
      </c>
      <c r="J4" s="74">
        <f t="shared" si="0"/>
        <v>3802381</v>
      </c>
      <c r="K4" s="72">
        <f t="shared" si="0"/>
        <v>5050727</v>
      </c>
      <c r="L4" s="72">
        <f t="shared" si="0"/>
        <v>5138857</v>
      </c>
      <c r="M4" s="72">
        <f t="shared" si="0"/>
        <v>5420271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1023620</v>
      </c>
      <c r="F5" s="100">
        <f t="shared" ref="F5:M5" si="1">SUM(F6:F7)</f>
        <v>1100404</v>
      </c>
      <c r="G5" s="100">
        <f t="shared" si="1"/>
        <v>1176174</v>
      </c>
      <c r="H5" s="101">
        <f t="shared" si="1"/>
        <v>1473824</v>
      </c>
      <c r="I5" s="100">
        <f t="shared" si="1"/>
        <v>1387624</v>
      </c>
      <c r="J5" s="102">
        <f t="shared" si="1"/>
        <v>1375505</v>
      </c>
      <c r="K5" s="100">
        <f t="shared" si="1"/>
        <v>1507280</v>
      </c>
      <c r="L5" s="100">
        <f t="shared" si="1"/>
        <v>1657756</v>
      </c>
      <c r="M5" s="100">
        <f t="shared" si="1"/>
        <v>1762384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912622</v>
      </c>
      <c r="F6" s="79">
        <v>983209</v>
      </c>
      <c r="G6" s="79">
        <v>1055825</v>
      </c>
      <c r="H6" s="80">
        <v>1337532</v>
      </c>
      <c r="I6" s="79">
        <v>1251332</v>
      </c>
      <c r="J6" s="81">
        <v>1239213</v>
      </c>
      <c r="K6" s="79">
        <v>1363603</v>
      </c>
      <c r="L6" s="79">
        <v>1505580</v>
      </c>
      <c r="M6" s="79">
        <v>1602143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110998</v>
      </c>
      <c r="F7" s="93">
        <v>117195</v>
      </c>
      <c r="G7" s="93">
        <v>120349</v>
      </c>
      <c r="H7" s="94">
        <v>136292</v>
      </c>
      <c r="I7" s="93">
        <v>136292</v>
      </c>
      <c r="J7" s="95">
        <v>136292</v>
      </c>
      <c r="K7" s="93">
        <v>143677</v>
      </c>
      <c r="L7" s="93">
        <v>152176</v>
      </c>
      <c r="M7" s="93">
        <v>160241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1915934</v>
      </c>
      <c r="F8" s="100">
        <f t="shared" ref="F8:M8" si="2">SUM(F9:F46)</f>
        <v>2308129</v>
      </c>
      <c r="G8" s="100">
        <f t="shared" si="2"/>
        <v>2626096</v>
      </c>
      <c r="H8" s="101">
        <f t="shared" si="2"/>
        <v>3201326</v>
      </c>
      <c r="I8" s="100">
        <f t="shared" si="2"/>
        <v>2671145</v>
      </c>
      <c r="J8" s="102">
        <f t="shared" si="2"/>
        <v>2426876</v>
      </c>
      <c r="K8" s="100">
        <f t="shared" si="2"/>
        <v>3543447</v>
      </c>
      <c r="L8" s="100">
        <f t="shared" si="2"/>
        <v>3481101</v>
      </c>
      <c r="M8" s="100">
        <f t="shared" si="2"/>
        <v>3657887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75</v>
      </c>
      <c r="F9" s="79">
        <v>32</v>
      </c>
      <c r="G9" s="79">
        <v>21</v>
      </c>
      <c r="H9" s="80">
        <v>57</v>
      </c>
      <c r="I9" s="79">
        <v>57</v>
      </c>
      <c r="J9" s="81">
        <v>57</v>
      </c>
      <c r="K9" s="79">
        <v>60</v>
      </c>
      <c r="L9" s="79">
        <v>63</v>
      </c>
      <c r="M9" s="79">
        <v>66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7546</v>
      </c>
      <c r="F10" s="86">
        <v>18551</v>
      </c>
      <c r="G10" s="86">
        <v>15856</v>
      </c>
      <c r="H10" s="87">
        <v>20559</v>
      </c>
      <c r="I10" s="86">
        <v>20559</v>
      </c>
      <c r="J10" s="88">
        <v>20559</v>
      </c>
      <c r="K10" s="86">
        <v>21484</v>
      </c>
      <c r="L10" s="86">
        <v>22456</v>
      </c>
      <c r="M10" s="86">
        <v>23647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7044</v>
      </c>
      <c r="F11" s="86">
        <v>8525</v>
      </c>
      <c r="G11" s="86">
        <v>9435</v>
      </c>
      <c r="H11" s="87">
        <v>9649</v>
      </c>
      <c r="I11" s="86">
        <v>9649</v>
      </c>
      <c r="J11" s="88">
        <v>9649</v>
      </c>
      <c r="K11" s="86">
        <v>10088</v>
      </c>
      <c r="L11" s="86">
        <v>10548</v>
      </c>
      <c r="M11" s="86">
        <v>11107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6790</v>
      </c>
      <c r="F12" s="86">
        <v>4791</v>
      </c>
      <c r="G12" s="86">
        <v>6593</v>
      </c>
      <c r="H12" s="87">
        <v>5511</v>
      </c>
      <c r="I12" s="86">
        <v>5511</v>
      </c>
      <c r="J12" s="88">
        <v>5511</v>
      </c>
      <c r="K12" s="86">
        <v>5529</v>
      </c>
      <c r="L12" s="86">
        <v>5548</v>
      </c>
      <c r="M12" s="86">
        <v>5842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2283</v>
      </c>
      <c r="F13" s="86">
        <v>1882</v>
      </c>
      <c r="G13" s="86">
        <v>1170</v>
      </c>
      <c r="H13" s="87">
        <v>2164</v>
      </c>
      <c r="I13" s="86">
        <v>2164</v>
      </c>
      <c r="J13" s="88">
        <v>2164</v>
      </c>
      <c r="K13" s="86">
        <v>2044</v>
      </c>
      <c r="L13" s="86">
        <v>2044</v>
      </c>
      <c r="M13" s="86">
        <v>2154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5721</v>
      </c>
      <c r="F14" s="86">
        <v>7521</v>
      </c>
      <c r="G14" s="86">
        <v>10217</v>
      </c>
      <c r="H14" s="87">
        <v>2641</v>
      </c>
      <c r="I14" s="86">
        <v>2641</v>
      </c>
      <c r="J14" s="88">
        <v>2641</v>
      </c>
      <c r="K14" s="86">
        <v>2731</v>
      </c>
      <c r="L14" s="86">
        <v>2824</v>
      </c>
      <c r="M14" s="86">
        <v>2974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28094</v>
      </c>
      <c r="F15" s="86">
        <v>30486</v>
      </c>
      <c r="G15" s="86">
        <v>32735</v>
      </c>
      <c r="H15" s="87">
        <v>35057</v>
      </c>
      <c r="I15" s="86">
        <v>32395</v>
      </c>
      <c r="J15" s="88">
        <v>32059</v>
      </c>
      <c r="K15" s="86">
        <v>30704</v>
      </c>
      <c r="L15" s="86">
        <v>31813</v>
      </c>
      <c r="M15" s="86">
        <v>33542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37989</v>
      </c>
      <c r="F16" s="86">
        <v>23204</v>
      </c>
      <c r="G16" s="86">
        <v>32269</v>
      </c>
      <c r="H16" s="87">
        <v>20415</v>
      </c>
      <c r="I16" s="86">
        <v>20415</v>
      </c>
      <c r="J16" s="88">
        <v>23165</v>
      </c>
      <c r="K16" s="86">
        <v>20923</v>
      </c>
      <c r="L16" s="86">
        <v>21456</v>
      </c>
      <c r="M16" s="86">
        <v>22584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76693</v>
      </c>
      <c r="F17" s="86">
        <v>97029</v>
      </c>
      <c r="G17" s="86">
        <v>101847</v>
      </c>
      <c r="H17" s="87">
        <v>75258</v>
      </c>
      <c r="I17" s="86">
        <v>133758</v>
      </c>
      <c r="J17" s="88">
        <v>67863</v>
      </c>
      <c r="K17" s="86">
        <v>67376</v>
      </c>
      <c r="L17" s="86">
        <v>111571</v>
      </c>
      <c r="M17" s="86">
        <v>118765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77710</v>
      </c>
      <c r="F18" s="86">
        <v>45334</v>
      </c>
      <c r="G18" s="86">
        <v>53193</v>
      </c>
      <c r="H18" s="87">
        <v>36716</v>
      </c>
      <c r="I18" s="86">
        <v>36716</v>
      </c>
      <c r="J18" s="88">
        <v>36715</v>
      </c>
      <c r="K18" s="86">
        <v>38552</v>
      </c>
      <c r="L18" s="86">
        <v>40479</v>
      </c>
      <c r="M18" s="86">
        <v>42622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194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7327</v>
      </c>
      <c r="F21" s="86">
        <v>17599</v>
      </c>
      <c r="G21" s="86">
        <v>18195</v>
      </c>
      <c r="H21" s="87">
        <v>20236</v>
      </c>
      <c r="I21" s="86">
        <v>20236</v>
      </c>
      <c r="J21" s="88">
        <v>20329</v>
      </c>
      <c r="K21" s="86">
        <v>20580</v>
      </c>
      <c r="L21" s="86">
        <v>20942</v>
      </c>
      <c r="M21" s="86">
        <v>22051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1366371</v>
      </c>
      <c r="F22" s="86">
        <v>1196930</v>
      </c>
      <c r="G22" s="86">
        <v>1238951</v>
      </c>
      <c r="H22" s="87">
        <v>1905400</v>
      </c>
      <c r="I22" s="86">
        <v>1319381</v>
      </c>
      <c r="J22" s="88">
        <v>1275125</v>
      </c>
      <c r="K22" s="86">
        <v>2167251</v>
      </c>
      <c r="L22" s="86">
        <v>2000643</v>
      </c>
      <c r="M22" s="86">
        <v>2096943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6865</v>
      </c>
      <c r="F23" s="86">
        <v>7094</v>
      </c>
      <c r="G23" s="86">
        <v>4766</v>
      </c>
      <c r="H23" s="87">
        <v>8086</v>
      </c>
      <c r="I23" s="86">
        <v>8086</v>
      </c>
      <c r="J23" s="88">
        <v>8086</v>
      </c>
      <c r="K23" s="86">
        <v>8456</v>
      </c>
      <c r="L23" s="86">
        <v>8843</v>
      </c>
      <c r="M23" s="86">
        <v>9311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75</v>
      </c>
      <c r="F24" s="86">
        <v>112</v>
      </c>
      <c r="G24" s="86">
        <v>11</v>
      </c>
      <c r="H24" s="87">
        <v>129</v>
      </c>
      <c r="I24" s="86">
        <v>129</v>
      </c>
      <c r="J24" s="88">
        <v>129</v>
      </c>
      <c r="K24" s="86">
        <v>129</v>
      </c>
      <c r="L24" s="86">
        <v>129</v>
      </c>
      <c r="M24" s="86">
        <v>136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</v>
      </c>
      <c r="F25" s="86">
        <v>0</v>
      </c>
      <c r="G25" s="86">
        <v>47677</v>
      </c>
      <c r="H25" s="87">
        <v>30050</v>
      </c>
      <c r="I25" s="86">
        <v>30050</v>
      </c>
      <c r="J25" s="88">
        <v>48071</v>
      </c>
      <c r="K25" s="86">
        <v>31050</v>
      </c>
      <c r="L25" s="86">
        <v>32050</v>
      </c>
      <c r="M25" s="86">
        <v>33749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155</v>
      </c>
      <c r="F29" s="86">
        <v>158</v>
      </c>
      <c r="G29" s="86">
        <v>657</v>
      </c>
      <c r="H29" s="87">
        <v>181</v>
      </c>
      <c r="I29" s="86">
        <v>181</v>
      </c>
      <c r="J29" s="88">
        <v>181</v>
      </c>
      <c r="K29" s="86">
        <v>189</v>
      </c>
      <c r="L29" s="86">
        <v>198</v>
      </c>
      <c r="M29" s="86">
        <v>208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56354</v>
      </c>
      <c r="F30" s="86">
        <v>71593</v>
      </c>
      <c r="G30" s="86">
        <v>45641</v>
      </c>
      <c r="H30" s="87">
        <v>82839</v>
      </c>
      <c r="I30" s="86">
        <v>82839</v>
      </c>
      <c r="J30" s="88">
        <v>82839</v>
      </c>
      <c r="K30" s="86">
        <v>86879</v>
      </c>
      <c r="L30" s="86">
        <v>91120</v>
      </c>
      <c r="M30" s="86">
        <v>95950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1484</v>
      </c>
      <c r="F31" s="86">
        <v>618</v>
      </c>
      <c r="G31" s="86">
        <v>628</v>
      </c>
      <c r="H31" s="87">
        <v>711</v>
      </c>
      <c r="I31" s="86">
        <v>711</v>
      </c>
      <c r="J31" s="88">
        <v>711</v>
      </c>
      <c r="K31" s="86">
        <v>722</v>
      </c>
      <c r="L31" s="86">
        <v>733</v>
      </c>
      <c r="M31" s="86">
        <v>773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28644</v>
      </c>
      <c r="F32" s="86">
        <v>27355</v>
      </c>
      <c r="G32" s="86">
        <v>36504</v>
      </c>
      <c r="H32" s="87">
        <v>31448</v>
      </c>
      <c r="I32" s="86">
        <v>31448</v>
      </c>
      <c r="J32" s="88">
        <v>31448</v>
      </c>
      <c r="K32" s="86">
        <v>33014</v>
      </c>
      <c r="L32" s="86">
        <v>34658</v>
      </c>
      <c r="M32" s="86">
        <v>36494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1013</v>
      </c>
      <c r="F33" s="86">
        <v>61</v>
      </c>
      <c r="G33" s="86">
        <v>48</v>
      </c>
      <c r="H33" s="87">
        <v>70</v>
      </c>
      <c r="I33" s="86">
        <v>70</v>
      </c>
      <c r="J33" s="88">
        <v>70</v>
      </c>
      <c r="K33" s="86">
        <v>73</v>
      </c>
      <c r="L33" s="86">
        <v>77</v>
      </c>
      <c r="M33" s="86">
        <v>81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3881</v>
      </c>
      <c r="F34" s="86">
        <v>4179</v>
      </c>
      <c r="G34" s="86">
        <v>3561</v>
      </c>
      <c r="H34" s="87">
        <v>4806</v>
      </c>
      <c r="I34" s="86">
        <v>4806</v>
      </c>
      <c r="J34" s="88">
        <v>4806</v>
      </c>
      <c r="K34" s="86">
        <v>4809</v>
      </c>
      <c r="L34" s="86">
        <v>4812</v>
      </c>
      <c r="M34" s="86">
        <v>5066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55125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57390</v>
      </c>
      <c r="F37" s="86">
        <v>67539</v>
      </c>
      <c r="G37" s="86">
        <v>0</v>
      </c>
      <c r="H37" s="87">
        <v>74022</v>
      </c>
      <c r="I37" s="86">
        <v>74022</v>
      </c>
      <c r="J37" s="88">
        <v>43786</v>
      </c>
      <c r="K37" s="86">
        <v>77712</v>
      </c>
      <c r="L37" s="86">
        <v>81587</v>
      </c>
      <c r="M37" s="86">
        <v>85910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11828</v>
      </c>
      <c r="F38" s="86">
        <v>12221</v>
      </c>
      <c r="G38" s="86">
        <v>15825</v>
      </c>
      <c r="H38" s="87">
        <v>15006</v>
      </c>
      <c r="I38" s="86">
        <v>15006</v>
      </c>
      <c r="J38" s="88">
        <v>15006</v>
      </c>
      <c r="K38" s="86">
        <v>15679</v>
      </c>
      <c r="L38" s="86">
        <v>16385</v>
      </c>
      <c r="M38" s="86">
        <v>17254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7346</v>
      </c>
      <c r="F39" s="86">
        <v>21779</v>
      </c>
      <c r="G39" s="86">
        <v>280749</v>
      </c>
      <c r="H39" s="87">
        <v>25784</v>
      </c>
      <c r="I39" s="86">
        <v>25784</v>
      </c>
      <c r="J39" s="88">
        <v>25313</v>
      </c>
      <c r="K39" s="86">
        <v>26753</v>
      </c>
      <c r="L39" s="86">
        <v>27771</v>
      </c>
      <c r="M39" s="86">
        <v>29243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54160</v>
      </c>
      <c r="F40" s="86">
        <v>54822</v>
      </c>
      <c r="G40" s="86">
        <v>67859</v>
      </c>
      <c r="H40" s="87">
        <v>54151</v>
      </c>
      <c r="I40" s="86">
        <v>54151</v>
      </c>
      <c r="J40" s="88">
        <v>51048</v>
      </c>
      <c r="K40" s="86">
        <v>56598</v>
      </c>
      <c r="L40" s="86">
        <v>59168</v>
      </c>
      <c r="M40" s="86">
        <v>62304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2134</v>
      </c>
      <c r="F41" s="86">
        <v>33815</v>
      </c>
      <c r="G41" s="86">
        <v>98563</v>
      </c>
      <c r="H41" s="87">
        <v>136255</v>
      </c>
      <c r="I41" s="86">
        <v>136255</v>
      </c>
      <c r="J41" s="88">
        <v>136255</v>
      </c>
      <c r="K41" s="86">
        <v>180422</v>
      </c>
      <c r="L41" s="86">
        <v>188554</v>
      </c>
      <c r="M41" s="86">
        <v>199244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42676</v>
      </c>
      <c r="F42" s="86">
        <v>54115</v>
      </c>
      <c r="G42" s="86">
        <v>54579</v>
      </c>
      <c r="H42" s="87">
        <v>55868</v>
      </c>
      <c r="I42" s="86">
        <v>55868</v>
      </c>
      <c r="J42" s="88">
        <v>55256</v>
      </c>
      <c r="K42" s="86">
        <v>58182</v>
      </c>
      <c r="L42" s="86">
        <v>60612</v>
      </c>
      <c r="M42" s="86">
        <v>63824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6716</v>
      </c>
      <c r="F43" s="86">
        <v>6448</v>
      </c>
      <c r="G43" s="86">
        <v>8151</v>
      </c>
      <c r="H43" s="87">
        <v>7416</v>
      </c>
      <c r="I43" s="86">
        <v>7416</v>
      </c>
      <c r="J43" s="88">
        <v>7416</v>
      </c>
      <c r="K43" s="86">
        <v>7638</v>
      </c>
      <c r="L43" s="86">
        <v>7871</v>
      </c>
      <c r="M43" s="86">
        <v>8289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1260</v>
      </c>
      <c r="F44" s="86">
        <v>4882</v>
      </c>
      <c r="G44" s="86">
        <v>5807</v>
      </c>
      <c r="H44" s="87">
        <v>5617</v>
      </c>
      <c r="I44" s="86">
        <v>5617</v>
      </c>
      <c r="J44" s="88">
        <v>5617</v>
      </c>
      <c r="K44" s="86">
        <v>5872</v>
      </c>
      <c r="L44" s="86">
        <v>6139</v>
      </c>
      <c r="M44" s="86">
        <v>6465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8403</v>
      </c>
      <c r="F45" s="86">
        <v>13405</v>
      </c>
      <c r="G45" s="86">
        <v>13645</v>
      </c>
      <c r="H45" s="87">
        <v>2712</v>
      </c>
      <c r="I45" s="86">
        <v>2712</v>
      </c>
      <c r="J45" s="88">
        <v>2712</v>
      </c>
      <c r="K45" s="86">
        <v>2810</v>
      </c>
      <c r="L45" s="86">
        <v>2912</v>
      </c>
      <c r="M45" s="86">
        <v>3077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1905</v>
      </c>
      <c r="F46" s="93">
        <v>476049</v>
      </c>
      <c r="G46" s="93">
        <v>365624</v>
      </c>
      <c r="H46" s="94">
        <v>532512</v>
      </c>
      <c r="I46" s="93">
        <v>532512</v>
      </c>
      <c r="J46" s="95">
        <v>412289</v>
      </c>
      <c r="K46" s="93">
        <v>559138</v>
      </c>
      <c r="L46" s="93">
        <v>587095</v>
      </c>
      <c r="M46" s="93">
        <v>618212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1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1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726582</v>
      </c>
      <c r="F51" s="72">
        <f t="shared" ref="F51:M51" si="4">F52+F59+F62+F63+F64+F72+F73</f>
        <v>785190</v>
      </c>
      <c r="G51" s="72">
        <f t="shared" si="4"/>
        <v>819214</v>
      </c>
      <c r="H51" s="73">
        <f t="shared" si="4"/>
        <v>864090</v>
      </c>
      <c r="I51" s="72">
        <f t="shared" si="4"/>
        <v>865590</v>
      </c>
      <c r="J51" s="74">
        <f t="shared" si="4"/>
        <v>926608</v>
      </c>
      <c r="K51" s="72">
        <f t="shared" si="4"/>
        <v>922357</v>
      </c>
      <c r="L51" s="72">
        <f t="shared" si="4"/>
        <v>963138</v>
      </c>
      <c r="M51" s="72">
        <f t="shared" si="4"/>
        <v>1012409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550</v>
      </c>
      <c r="F52" s="79">
        <f t="shared" ref="F52:M52" si="5">F53+F56</f>
        <v>652</v>
      </c>
      <c r="G52" s="79">
        <f t="shared" si="5"/>
        <v>2379</v>
      </c>
      <c r="H52" s="80">
        <f t="shared" si="5"/>
        <v>1600</v>
      </c>
      <c r="I52" s="79">
        <f t="shared" si="5"/>
        <v>1600</v>
      </c>
      <c r="J52" s="81">
        <f t="shared" si="5"/>
        <v>1600</v>
      </c>
      <c r="K52" s="79">
        <f t="shared" si="5"/>
        <v>1600</v>
      </c>
      <c r="L52" s="79">
        <f t="shared" si="5"/>
        <v>1600</v>
      </c>
      <c r="M52" s="79">
        <f t="shared" si="5"/>
        <v>1685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550</v>
      </c>
      <c r="F53" s="93">
        <f t="shared" ref="F53:M53" si="6">SUM(F54:F55)</f>
        <v>652</v>
      </c>
      <c r="G53" s="93">
        <f t="shared" si="6"/>
        <v>2379</v>
      </c>
      <c r="H53" s="94">
        <f t="shared" si="6"/>
        <v>1600</v>
      </c>
      <c r="I53" s="93">
        <f t="shared" si="6"/>
        <v>1600</v>
      </c>
      <c r="J53" s="95">
        <f t="shared" si="6"/>
        <v>1600</v>
      </c>
      <c r="K53" s="93">
        <f t="shared" si="6"/>
        <v>1600</v>
      </c>
      <c r="L53" s="93">
        <f t="shared" si="6"/>
        <v>1600</v>
      </c>
      <c r="M53" s="93">
        <f t="shared" si="6"/>
        <v>1685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550</v>
      </c>
      <c r="F55" s="93">
        <v>652</v>
      </c>
      <c r="G55" s="93">
        <v>2379</v>
      </c>
      <c r="H55" s="94">
        <v>1600</v>
      </c>
      <c r="I55" s="93">
        <v>1600</v>
      </c>
      <c r="J55" s="95">
        <v>1600</v>
      </c>
      <c r="K55" s="93">
        <v>1600</v>
      </c>
      <c r="L55" s="93">
        <v>1600</v>
      </c>
      <c r="M55" s="93">
        <v>1685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715294</v>
      </c>
      <c r="F64" s="93">
        <f t="shared" ref="F64:M64" si="9">F65+F68</f>
        <v>773473</v>
      </c>
      <c r="G64" s="93">
        <f t="shared" si="9"/>
        <v>808877</v>
      </c>
      <c r="H64" s="94">
        <f t="shared" si="9"/>
        <v>852325</v>
      </c>
      <c r="I64" s="93">
        <f t="shared" si="9"/>
        <v>853825</v>
      </c>
      <c r="J64" s="95">
        <f t="shared" si="9"/>
        <v>914843</v>
      </c>
      <c r="K64" s="93">
        <f t="shared" si="9"/>
        <v>910783</v>
      </c>
      <c r="L64" s="93">
        <f t="shared" si="9"/>
        <v>950972</v>
      </c>
      <c r="M64" s="93">
        <f t="shared" si="9"/>
        <v>999610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715294</v>
      </c>
      <c r="F65" s="100">
        <f t="shared" ref="F65:M65" si="10">SUM(F66:F67)</f>
        <v>773473</v>
      </c>
      <c r="G65" s="100">
        <f t="shared" si="10"/>
        <v>808877</v>
      </c>
      <c r="H65" s="101">
        <f t="shared" si="10"/>
        <v>852325</v>
      </c>
      <c r="I65" s="100">
        <f t="shared" si="10"/>
        <v>853825</v>
      </c>
      <c r="J65" s="102">
        <f t="shared" si="10"/>
        <v>914843</v>
      </c>
      <c r="K65" s="100">
        <f t="shared" si="10"/>
        <v>910783</v>
      </c>
      <c r="L65" s="100">
        <f t="shared" si="10"/>
        <v>950972</v>
      </c>
      <c r="M65" s="100">
        <f t="shared" si="10"/>
        <v>999610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715294</v>
      </c>
      <c r="F66" s="79">
        <v>773473</v>
      </c>
      <c r="G66" s="79">
        <v>808877</v>
      </c>
      <c r="H66" s="80">
        <v>852325</v>
      </c>
      <c r="I66" s="79">
        <v>852325</v>
      </c>
      <c r="J66" s="81">
        <v>913343</v>
      </c>
      <c r="K66" s="79">
        <v>904783</v>
      </c>
      <c r="L66" s="79">
        <v>945972</v>
      </c>
      <c r="M66" s="81">
        <v>995610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1500</v>
      </c>
      <c r="J67" s="95">
        <v>1500</v>
      </c>
      <c r="K67" s="93">
        <v>6000</v>
      </c>
      <c r="L67" s="93">
        <v>5000</v>
      </c>
      <c r="M67" s="95">
        <v>4000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10738</v>
      </c>
      <c r="F73" s="86">
        <f t="shared" ref="F73:M73" si="12">SUM(F74:F75)</f>
        <v>11065</v>
      </c>
      <c r="G73" s="86">
        <f t="shared" si="12"/>
        <v>7958</v>
      </c>
      <c r="H73" s="87">
        <f t="shared" si="12"/>
        <v>10165</v>
      </c>
      <c r="I73" s="86">
        <f t="shared" si="12"/>
        <v>10165</v>
      </c>
      <c r="J73" s="88">
        <f t="shared" si="12"/>
        <v>10165</v>
      </c>
      <c r="K73" s="86">
        <f t="shared" si="12"/>
        <v>9974</v>
      </c>
      <c r="L73" s="86">
        <f t="shared" si="12"/>
        <v>10566</v>
      </c>
      <c r="M73" s="86">
        <f t="shared" si="12"/>
        <v>11114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4172</v>
      </c>
      <c r="F74" s="79">
        <v>6043</v>
      </c>
      <c r="G74" s="79">
        <v>6500</v>
      </c>
      <c r="H74" s="80">
        <v>3514</v>
      </c>
      <c r="I74" s="79">
        <v>3514</v>
      </c>
      <c r="J74" s="81">
        <v>3557</v>
      </c>
      <c r="K74" s="79">
        <v>2326</v>
      </c>
      <c r="L74" s="79">
        <v>2459</v>
      </c>
      <c r="M74" s="79">
        <v>2577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6566</v>
      </c>
      <c r="F75" s="93">
        <v>5022</v>
      </c>
      <c r="G75" s="93">
        <v>1458</v>
      </c>
      <c r="H75" s="94">
        <v>6651</v>
      </c>
      <c r="I75" s="93">
        <v>6651</v>
      </c>
      <c r="J75" s="95">
        <v>6608</v>
      </c>
      <c r="K75" s="93">
        <v>7648</v>
      </c>
      <c r="L75" s="93">
        <v>8107</v>
      </c>
      <c r="M75" s="93">
        <v>8537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2107069</v>
      </c>
      <c r="F77" s="72">
        <f t="shared" ref="F77:M77" si="13">F78+F81+F84+F85+F86+F87+F88</f>
        <v>2445913</v>
      </c>
      <c r="G77" s="72">
        <f t="shared" si="13"/>
        <v>3028705</v>
      </c>
      <c r="H77" s="73">
        <f t="shared" si="13"/>
        <v>2527095</v>
      </c>
      <c r="I77" s="72">
        <f t="shared" si="13"/>
        <v>3121718</v>
      </c>
      <c r="J77" s="74">
        <f t="shared" si="13"/>
        <v>3316578</v>
      </c>
      <c r="K77" s="72">
        <f t="shared" si="13"/>
        <v>3087511</v>
      </c>
      <c r="L77" s="72">
        <f t="shared" si="13"/>
        <v>3402032</v>
      </c>
      <c r="M77" s="72">
        <f t="shared" si="13"/>
        <v>3569275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2058342</v>
      </c>
      <c r="F78" s="100">
        <f t="shared" ref="F78:M78" si="14">SUM(F79:F80)</f>
        <v>2374923</v>
      </c>
      <c r="G78" s="100">
        <f t="shared" si="14"/>
        <v>2901214</v>
      </c>
      <c r="H78" s="101">
        <f t="shared" si="14"/>
        <v>2425650</v>
      </c>
      <c r="I78" s="100">
        <f t="shared" si="14"/>
        <v>3020265</v>
      </c>
      <c r="J78" s="102">
        <f t="shared" si="14"/>
        <v>3214570</v>
      </c>
      <c r="K78" s="100">
        <f t="shared" si="14"/>
        <v>2947285</v>
      </c>
      <c r="L78" s="100">
        <f t="shared" si="14"/>
        <v>3193438</v>
      </c>
      <c r="M78" s="100">
        <f t="shared" si="14"/>
        <v>3351780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2058342</v>
      </c>
      <c r="F80" s="93">
        <v>2374923</v>
      </c>
      <c r="G80" s="93">
        <v>2901214</v>
      </c>
      <c r="H80" s="94">
        <v>2425650</v>
      </c>
      <c r="I80" s="93">
        <v>3020265</v>
      </c>
      <c r="J80" s="95">
        <v>3214570</v>
      </c>
      <c r="K80" s="93">
        <v>2947285</v>
      </c>
      <c r="L80" s="93">
        <v>3193438</v>
      </c>
      <c r="M80" s="93">
        <v>3351780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44678</v>
      </c>
      <c r="F81" s="86">
        <f t="shared" ref="F81:M81" si="15">SUM(F82:F83)</f>
        <v>68247</v>
      </c>
      <c r="G81" s="86">
        <f t="shared" si="15"/>
        <v>123986</v>
      </c>
      <c r="H81" s="87">
        <f t="shared" si="15"/>
        <v>101445</v>
      </c>
      <c r="I81" s="86">
        <f t="shared" si="15"/>
        <v>101445</v>
      </c>
      <c r="J81" s="88">
        <f t="shared" si="15"/>
        <v>101445</v>
      </c>
      <c r="K81" s="86">
        <f t="shared" si="15"/>
        <v>140226</v>
      </c>
      <c r="L81" s="86">
        <f t="shared" si="15"/>
        <v>208594</v>
      </c>
      <c r="M81" s="86">
        <f t="shared" si="15"/>
        <v>217495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17966</v>
      </c>
      <c r="F82" s="79">
        <v>30972</v>
      </c>
      <c r="G82" s="79">
        <v>109370</v>
      </c>
      <c r="H82" s="80">
        <v>93628</v>
      </c>
      <c r="I82" s="79">
        <v>93628</v>
      </c>
      <c r="J82" s="81">
        <v>93628</v>
      </c>
      <c r="K82" s="79">
        <v>133220</v>
      </c>
      <c r="L82" s="79">
        <v>201167</v>
      </c>
      <c r="M82" s="79">
        <v>209674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26712</v>
      </c>
      <c r="F83" s="93">
        <v>37275</v>
      </c>
      <c r="G83" s="93">
        <v>14616</v>
      </c>
      <c r="H83" s="94">
        <v>7817</v>
      </c>
      <c r="I83" s="93">
        <v>7817</v>
      </c>
      <c r="J83" s="95">
        <v>7817</v>
      </c>
      <c r="K83" s="93">
        <v>7006</v>
      </c>
      <c r="L83" s="93">
        <v>7427</v>
      </c>
      <c r="M83" s="93">
        <v>7821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4049</v>
      </c>
      <c r="F88" s="86">
        <v>2743</v>
      </c>
      <c r="G88" s="86">
        <v>3505</v>
      </c>
      <c r="H88" s="87">
        <v>0</v>
      </c>
      <c r="I88" s="86">
        <v>8</v>
      </c>
      <c r="J88" s="88">
        <v>563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185718</v>
      </c>
      <c r="F90" s="72">
        <v>219</v>
      </c>
      <c r="G90" s="72">
        <v>118</v>
      </c>
      <c r="H90" s="73">
        <v>0</v>
      </c>
      <c r="I90" s="72">
        <v>4</v>
      </c>
      <c r="J90" s="74">
        <v>514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5958923</v>
      </c>
      <c r="F92" s="46">
        <f t="shared" ref="F92:M92" si="16">F4+F51+F77+F90</f>
        <v>6639855</v>
      </c>
      <c r="G92" s="46">
        <f t="shared" si="16"/>
        <v>7650308</v>
      </c>
      <c r="H92" s="47">
        <f t="shared" si="16"/>
        <v>8066335</v>
      </c>
      <c r="I92" s="46">
        <f t="shared" si="16"/>
        <v>8046081</v>
      </c>
      <c r="J92" s="48">
        <f t="shared" si="16"/>
        <v>8046081</v>
      </c>
      <c r="K92" s="46">
        <f t="shared" si="16"/>
        <v>9060595</v>
      </c>
      <c r="L92" s="46">
        <f t="shared" si="16"/>
        <v>9504027</v>
      </c>
      <c r="M92" s="46">
        <f t="shared" si="16"/>
        <v>10001955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158</v>
      </c>
      <c r="G3" s="17" t="s">
        <v>157</v>
      </c>
      <c r="H3" s="173" t="s">
        <v>156</v>
      </c>
      <c r="I3" s="174"/>
      <c r="J3" s="175"/>
      <c r="K3" s="17" t="s">
        <v>155</v>
      </c>
      <c r="L3" s="17" t="s">
        <v>154</v>
      </c>
      <c r="M3" s="17" t="s">
        <v>153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166550</v>
      </c>
      <c r="F4" s="72">
        <f t="shared" ref="F4:M4" si="0">F5+F8+F47</f>
        <v>195521</v>
      </c>
      <c r="G4" s="72">
        <f t="shared" si="0"/>
        <v>219870</v>
      </c>
      <c r="H4" s="73">
        <f t="shared" si="0"/>
        <v>247211</v>
      </c>
      <c r="I4" s="72">
        <f t="shared" si="0"/>
        <v>230537</v>
      </c>
      <c r="J4" s="74">
        <f t="shared" si="0"/>
        <v>234048</v>
      </c>
      <c r="K4" s="72">
        <f t="shared" si="0"/>
        <v>242568</v>
      </c>
      <c r="L4" s="72">
        <f t="shared" si="0"/>
        <v>241292</v>
      </c>
      <c r="M4" s="72">
        <f t="shared" si="0"/>
        <v>254125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83091</v>
      </c>
      <c r="F5" s="100">
        <f t="shared" ref="F5:M5" si="1">SUM(F6:F7)</f>
        <v>88034</v>
      </c>
      <c r="G5" s="100">
        <f t="shared" si="1"/>
        <v>94403</v>
      </c>
      <c r="H5" s="101">
        <f t="shared" si="1"/>
        <v>131957</v>
      </c>
      <c r="I5" s="100">
        <f t="shared" si="1"/>
        <v>116957</v>
      </c>
      <c r="J5" s="102">
        <f t="shared" si="1"/>
        <v>114892</v>
      </c>
      <c r="K5" s="100">
        <f t="shared" si="1"/>
        <v>134608</v>
      </c>
      <c r="L5" s="100">
        <f t="shared" si="1"/>
        <v>140406</v>
      </c>
      <c r="M5" s="100">
        <f t="shared" si="1"/>
        <v>147848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72318</v>
      </c>
      <c r="F6" s="79">
        <v>76808</v>
      </c>
      <c r="G6" s="79">
        <v>82811</v>
      </c>
      <c r="H6" s="80">
        <v>119996</v>
      </c>
      <c r="I6" s="79">
        <v>104996</v>
      </c>
      <c r="J6" s="81">
        <v>102931</v>
      </c>
      <c r="K6" s="79">
        <v>122099</v>
      </c>
      <c r="L6" s="79">
        <v>127266</v>
      </c>
      <c r="M6" s="79">
        <v>134012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10773</v>
      </c>
      <c r="F7" s="93">
        <v>11226</v>
      </c>
      <c r="G7" s="93">
        <v>11592</v>
      </c>
      <c r="H7" s="94">
        <v>11961</v>
      </c>
      <c r="I7" s="93">
        <v>11961</v>
      </c>
      <c r="J7" s="95">
        <v>11961</v>
      </c>
      <c r="K7" s="93">
        <v>12509</v>
      </c>
      <c r="L7" s="93">
        <v>13140</v>
      </c>
      <c r="M7" s="93">
        <v>13836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83459</v>
      </c>
      <c r="F8" s="100">
        <f t="shared" ref="F8:M8" si="2">SUM(F9:F46)</f>
        <v>107487</v>
      </c>
      <c r="G8" s="100">
        <f t="shared" si="2"/>
        <v>125466</v>
      </c>
      <c r="H8" s="101">
        <f t="shared" si="2"/>
        <v>115254</v>
      </c>
      <c r="I8" s="100">
        <f t="shared" si="2"/>
        <v>113580</v>
      </c>
      <c r="J8" s="102">
        <f t="shared" si="2"/>
        <v>119156</v>
      </c>
      <c r="K8" s="100">
        <f t="shared" si="2"/>
        <v>107960</v>
      </c>
      <c r="L8" s="100">
        <f t="shared" si="2"/>
        <v>100886</v>
      </c>
      <c r="M8" s="100">
        <f t="shared" si="2"/>
        <v>106277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-16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4345</v>
      </c>
      <c r="F10" s="86">
        <v>1789</v>
      </c>
      <c r="G10" s="86">
        <v>2106</v>
      </c>
      <c r="H10" s="87">
        <v>2059</v>
      </c>
      <c r="I10" s="86">
        <v>2059</v>
      </c>
      <c r="J10" s="88">
        <v>2059</v>
      </c>
      <c r="K10" s="86">
        <v>2059</v>
      </c>
      <c r="L10" s="86">
        <v>2059</v>
      </c>
      <c r="M10" s="86">
        <v>2168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81</v>
      </c>
      <c r="F11" s="86">
        <v>760</v>
      </c>
      <c r="G11" s="86">
        <v>2180</v>
      </c>
      <c r="H11" s="87">
        <v>874</v>
      </c>
      <c r="I11" s="86">
        <v>874</v>
      </c>
      <c r="J11" s="88">
        <v>874</v>
      </c>
      <c r="K11" s="86">
        <v>874</v>
      </c>
      <c r="L11" s="86">
        <v>874</v>
      </c>
      <c r="M11" s="86">
        <v>921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6766</v>
      </c>
      <c r="F12" s="86">
        <v>4482</v>
      </c>
      <c r="G12" s="86">
        <v>5433</v>
      </c>
      <c r="H12" s="87">
        <v>5154</v>
      </c>
      <c r="I12" s="86">
        <v>5154</v>
      </c>
      <c r="J12" s="88">
        <v>5154</v>
      </c>
      <c r="K12" s="86">
        <v>5154</v>
      </c>
      <c r="L12" s="86">
        <v>5154</v>
      </c>
      <c r="M12" s="86">
        <v>5427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2255</v>
      </c>
      <c r="F13" s="86">
        <v>1882</v>
      </c>
      <c r="G13" s="86">
        <v>1170</v>
      </c>
      <c r="H13" s="87">
        <v>2164</v>
      </c>
      <c r="I13" s="86">
        <v>2164</v>
      </c>
      <c r="J13" s="88">
        <v>2164</v>
      </c>
      <c r="K13" s="86">
        <v>2044</v>
      </c>
      <c r="L13" s="86">
        <v>2044</v>
      </c>
      <c r="M13" s="86">
        <v>2154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559</v>
      </c>
      <c r="F14" s="86">
        <v>752</v>
      </c>
      <c r="G14" s="86">
        <v>2432</v>
      </c>
      <c r="H14" s="87">
        <v>865</v>
      </c>
      <c r="I14" s="86">
        <v>865</v>
      </c>
      <c r="J14" s="88">
        <v>865</v>
      </c>
      <c r="K14" s="86">
        <v>865</v>
      </c>
      <c r="L14" s="86">
        <v>865</v>
      </c>
      <c r="M14" s="86">
        <v>910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8337</v>
      </c>
      <c r="F15" s="86">
        <v>6976</v>
      </c>
      <c r="G15" s="86">
        <v>11646</v>
      </c>
      <c r="H15" s="87">
        <v>8023</v>
      </c>
      <c r="I15" s="86">
        <v>5361</v>
      </c>
      <c r="J15" s="88">
        <v>5361</v>
      </c>
      <c r="K15" s="86">
        <v>2318</v>
      </c>
      <c r="L15" s="86">
        <v>2007</v>
      </c>
      <c r="M15" s="86">
        <v>2156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63</v>
      </c>
      <c r="F16" s="86">
        <v>14362</v>
      </c>
      <c r="G16" s="86">
        <v>19504</v>
      </c>
      <c r="H16" s="87">
        <v>10256</v>
      </c>
      <c r="I16" s="86">
        <v>10256</v>
      </c>
      <c r="J16" s="88">
        <v>17031</v>
      </c>
      <c r="K16" s="86">
        <v>10256</v>
      </c>
      <c r="L16" s="86">
        <v>10256</v>
      </c>
      <c r="M16" s="86">
        <v>10800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17777</v>
      </c>
      <c r="F17" s="86">
        <v>17954</v>
      </c>
      <c r="G17" s="86">
        <v>25616</v>
      </c>
      <c r="H17" s="87">
        <v>20627</v>
      </c>
      <c r="I17" s="86">
        <v>20627</v>
      </c>
      <c r="J17" s="88">
        <v>20627</v>
      </c>
      <c r="K17" s="86">
        <v>19108</v>
      </c>
      <c r="L17" s="86">
        <v>12300</v>
      </c>
      <c r="M17" s="86">
        <v>12952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1320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1361</v>
      </c>
      <c r="F21" s="86">
        <v>11608</v>
      </c>
      <c r="G21" s="86">
        <v>9433</v>
      </c>
      <c r="H21" s="87">
        <v>13349</v>
      </c>
      <c r="I21" s="86">
        <v>13349</v>
      </c>
      <c r="J21" s="88">
        <v>13349</v>
      </c>
      <c r="K21" s="86">
        <v>13349</v>
      </c>
      <c r="L21" s="86">
        <v>13349</v>
      </c>
      <c r="M21" s="86">
        <v>14056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12489</v>
      </c>
      <c r="F22" s="86">
        <v>15112</v>
      </c>
      <c r="G22" s="86">
        <v>16074</v>
      </c>
      <c r="H22" s="87">
        <v>15172</v>
      </c>
      <c r="I22" s="86">
        <v>16160</v>
      </c>
      <c r="J22" s="88">
        <v>16044</v>
      </c>
      <c r="K22" s="86">
        <v>15122</v>
      </c>
      <c r="L22" s="86">
        <v>15067</v>
      </c>
      <c r="M22" s="86">
        <v>15866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3440</v>
      </c>
      <c r="F23" s="86">
        <v>621</v>
      </c>
      <c r="G23" s="86">
        <v>341</v>
      </c>
      <c r="H23" s="87">
        <v>714</v>
      </c>
      <c r="I23" s="86">
        <v>714</v>
      </c>
      <c r="J23" s="88">
        <v>714</v>
      </c>
      <c r="K23" s="86">
        <v>714</v>
      </c>
      <c r="L23" s="86">
        <v>714</v>
      </c>
      <c r="M23" s="86">
        <v>751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73</v>
      </c>
      <c r="F24" s="86">
        <v>112</v>
      </c>
      <c r="G24" s="86">
        <v>11</v>
      </c>
      <c r="H24" s="87">
        <v>129</v>
      </c>
      <c r="I24" s="86">
        <v>129</v>
      </c>
      <c r="J24" s="88">
        <v>129</v>
      </c>
      <c r="K24" s="86">
        <v>129</v>
      </c>
      <c r="L24" s="86">
        <v>129</v>
      </c>
      <c r="M24" s="86">
        <v>136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</v>
      </c>
      <c r="F25" s="86">
        <v>0</v>
      </c>
      <c r="G25" s="86">
        <v>1910</v>
      </c>
      <c r="H25" s="87">
        <v>1000</v>
      </c>
      <c r="I25" s="86">
        <v>1000</v>
      </c>
      <c r="J25" s="88">
        <v>1000</v>
      </c>
      <c r="K25" s="86">
        <v>1100</v>
      </c>
      <c r="L25" s="86">
        <v>1200</v>
      </c>
      <c r="M25" s="86">
        <v>1264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</v>
      </c>
      <c r="F29" s="86">
        <v>23</v>
      </c>
      <c r="G29" s="86">
        <v>408</v>
      </c>
      <c r="H29" s="87">
        <v>26</v>
      </c>
      <c r="I29" s="86">
        <v>26</v>
      </c>
      <c r="J29" s="88">
        <v>26</v>
      </c>
      <c r="K29" s="86">
        <v>26</v>
      </c>
      <c r="L29" s="86">
        <v>26</v>
      </c>
      <c r="M29" s="86">
        <v>27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1711</v>
      </c>
      <c r="F30" s="86">
        <v>1670</v>
      </c>
      <c r="G30" s="86">
        <v>196</v>
      </c>
      <c r="H30" s="87">
        <v>2035</v>
      </c>
      <c r="I30" s="86">
        <v>2035</v>
      </c>
      <c r="J30" s="88">
        <v>2035</v>
      </c>
      <c r="K30" s="86">
        <v>2035</v>
      </c>
      <c r="L30" s="86">
        <v>2035</v>
      </c>
      <c r="M30" s="86">
        <v>2143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1220</v>
      </c>
      <c r="F31" s="86">
        <v>436</v>
      </c>
      <c r="G31" s="86">
        <v>463</v>
      </c>
      <c r="H31" s="87">
        <v>501</v>
      </c>
      <c r="I31" s="86">
        <v>501</v>
      </c>
      <c r="J31" s="88">
        <v>501</v>
      </c>
      <c r="K31" s="86">
        <v>501</v>
      </c>
      <c r="L31" s="86">
        <v>501</v>
      </c>
      <c r="M31" s="86">
        <v>528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117</v>
      </c>
      <c r="F32" s="86">
        <v>120</v>
      </c>
      <c r="G32" s="86">
        <v>0</v>
      </c>
      <c r="H32" s="87">
        <v>138</v>
      </c>
      <c r="I32" s="86">
        <v>138</v>
      </c>
      <c r="J32" s="88">
        <v>138</v>
      </c>
      <c r="K32" s="86">
        <v>138</v>
      </c>
      <c r="L32" s="86">
        <v>138</v>
      </c>
      <c r="M32" s="86">
        <v>145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968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3870</v>
      </c>
      <c r="F34" s="86">
        <v>4122</v>
      </c>
      <c r="G34" s="86">
        <v>3558</v>
      </c>
      <c r="H34" s="87">
        <v>4740</v>
      </c>
      <c r="I34" s="86">
        <v>4740</v>
      </c>
      <c r="J34" s="88">
        <v>4740</v>
      </c>
      <c r="K34" s="86">
        <v>4740</v>
      </c>
      <c r="L34" s="86">
        <v>4740</v>
      </c>
      <c r="M34" s="86">
        <v>4991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202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119</v>
      </c>
      <c r="F37" s="86">
        <v>177</v>
      </c>
      <c r="G37" s="86">
        <v>0</v>
      </c>
      <c r="H37" s="87">
        <v>203</v>
      </c>
      <c r="I37" s="86">
        <v>203</v>
      </c>
      <c r="J37" s="88">
        <v>203</v>
      </c>
      <c r="K37" s="86">
        <v>203</v>
      </c>
      <c r="L37" s="86">
        <v>203</v>
      </c>
      <c r="M37" s="86">
        <v>214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1223</v>
      </c>
      <c r="F38" s="86">
        <v>1347</v>
      </c>
      <c r="G38" s="86">
        <v>2235</v>
      </c>
      <c r="H38" s="87">
        <v>1549</v>
      </c>
      <c r="I38" s="86">
        <v>1549</v>
      </c>
      <c r="J38" s="88">
        <v>1549</v>
      </c>
      <c r="K38" s="86">
        <v>1549</v>
      </c>
      <c r="L38" s="86">
        <v>1549</v>
      </c>
      <c r="M38" s="86">
        <v>1631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2608</v>
      </c>
      <c r="F39" s="86">
        <v>5551</v>
      </c>
      <c r="G39" s="86">
        <v>1889</v>
      </c>
      <c r="H39" s="87">
        <v>6383</v>
      </c>
      <c r="I39" s="86">
        <v>6383</v>
      </c>
      <c r="J39" s="88">
        <v>5912</v>
      </c>
      <c r="K39" s="86">
        <v>6383</v>
      </c>
      <c r="L39" s="86">
        <v>6383</v>
      </c>
      <c r="M39" s="86">
        <v>6721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5323</v>
      </c>
      <c r="F40" s="86">
        <v>4522</v>
      </c>
      <c r="G40" s="86">
        <v>4901</v>
      </c>
      <c r="H40" s="87">
        <v>5200</v>
      </c>
      <c r="I40" s="86">
        <v>5200</v>
      </c>
      <c r="J40" s="88">
        <v>5200</v>
      </c>
      <c r="K40" s="86">
        <v>5200</v>
      </c>
      <c r="L40" s="86">
        <v>5200</v>
      </c>
      <c r="M40" s="86">
        <v>5476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</v>
      </c>
      <c r="F41" s="86">
        <v>225</v>
      </c>
      <c r="G41" s="86">
        <v>0</v>
      </c>
      <c r="H41" s="87">
        <v>259</v>
      </c>
      <c r="I41" s="86">
        <v>259</v>
      </c>
      <c r="J41" s="88">
        <v>259</v>
      </c>
      <c r="K41" s="86">
        <v>259</v>
      </c>
      <c r="L41" s="86">
        <v>259</v>
      </c>
      <c r="M41" s="86">
        <v>273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6922</v>
      </c>
      <c r="F42" s="86">
        <v>9198</v>
      </c>
      <c r="G42" s="86">
        <v>9149</v>
      </c>
      <c r="H42" s="87">
        <v>9577</v>
      </c>
      <c r="I42" s="86">
        <v>9577</v>
      </c>
      <c r="J42" s="88">
        <v>8965</v>
      </c>
      <c r="K42" s="86">
        <v>9577</v>
      </c>
      <c r="L42" s="86">
        <v>9577</v>
      </c>
      <c r="M42" s="86">
        <v>10084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1551</v>
      </c>
      <c r="F43" s="86">
        <v>2595</v>
      </c>
      <c r="G43" s="86">
        <v>2464</v>
      </c>
      <c r="H43" s="87">
        <v>2984</v>
      </c>
      <c r="I43" s="86">
        <v>2984</v>
      </c>
      <c r="J43" s="88">
        <v>2984</v>
      </c>
      <c r="K43" s="86">
        <v>2984</v>
      </c>
      <c r="L43" s="86">
        <v>2984</v>
      </c>
      <c r="M43" s="86">
        <v>3143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65</v>
      </c>
      <c r="F44" s="86">
        <v>450</v>
      </c>
      <c r="G44" s="86">
        <v>609</v>
      </c>
      <c r="H44" s="87">
        <v>518</v>
      </c>
      <c r="I44" s="86">
        <v>518</v>
      </c>
      <c r="J44" s="88">
        <v>518</v>
      </c>
      <c r="K44" s="86">
        <v>518</v>
      </c>
      <c r="L44" s="86">
        <v>518</v>
      </c>
      <c r="M44" s="86">
        <v>545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204</v>
      </c>
      <c r="F45" s="86">
        <v>657</v>
      </c>
      <c r="G45" s="86">
        <v>216</v>
      </c>
      <c r="H45" s="87">
        <v>755</v>
      </c>
      <c r="I45" s="86">
        <v>755</v>
      </c>
      <c r="J45" s="88">
        <v>755</v>
      </c>
      <c r="K45" s="86">
        <v>755</v>
      </c>
      <c r="L45" s="86">
        <v>755</v>
      </c>
      <c r="M45" s="86">
        <v>795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1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1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5526</v>
      </c>
      <c r="F51" s="72">
        <f t="shared" ref="F51:M51" si="4">F52+F59+F62+F63+F64+F72+F73</f>
        <v>2354</v>
      </c>
      <c r="G51" s="72">
        <f t="shared" si="4"/>
        <v>1454</v>
      </c>
      <c r="H51" s="73">
        <f t="shared" si="4"/>
        <v>8166</v>
      </c>
      <c r="I51" s="72">
        <f t="shared" si="4"/>
        <v>8166</v>
      </c>
      <c r="J51" s="74">
        <f t="shared" si="4"/>
        <v>4193</v>
      </c>
      <c r="K51" s="72">
        <f t="shared" si="4"/>
        <v>6901</v>
      </c>
      <c r="L51" s="72">
        <f t="shared" si="4"/>
        <v>7306</v>
      </c>
      <c r="M51" s="72">
        <f t="shared" si="4"/>
        <v>7681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7</v>
      </c>
      <c r="F52" s="79">
        <f t="shared" ref="F52:M52" si="5">F53+F56</f>
        <v>8</v>
      </c>
      <c r="G52" s="79">
        <f t="shared" si="5"/>
        <v>30</v>
      </c>
      <c r="H52" s="80">
        <f t="shared" si="5"/>
        <v>30</v>
      </c>
      <c r="I52" s="79">
        <f t="shared" si="5"/>
        <v>30</v>
      </c>
      <c r="J52" s="81">
        <f t="shared" si="5"/>
        <v>30</v>
      </c>
      <c r="K52" s="79">
        <f t="shared" si="5"/>
        <v>30</v>
      </c>
      <c r="L52" s="79">
        <f t="shared" si="5"/>
        <v>30</v>
      </c>
      <c r="M52" s="79">
        <f t="shared" si="5"/>
        <v>32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7</v>
      </c>
      <c r="F53" s="93">
        <f t="shared" ref="F53:M53" si="6">SUM(F54:F55)</f>
        <v>8</v>
      </c>
      <c r="G53" s="93">
        <f t="shared" si="6"/>
        <v>30</v>
      </c>
      <c r="H53" s="94">
        <f t="shared" si="6"/>
        <v>30</v>
      </c>
      <c r="I53" s="93">
        <f t="shared" si="6"/>
        <v>30</v>
      </c>
      <c r="J53" s="95">
        <f t="shared" si="6"/>
        <v>30</v>
      </c>
      <c r="K53" s="93">
        <f t="shared" si="6"/>
        <v>30</v>
      </c>
      <c r="L53" s="93">
        <f t="shared" si="6"/>
        <v>30</v>
      </c>
      <c r="M53" s="93">
        <f t="shared" si="6"/>
        <v>32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7</v>
      </c>
      <c r="F55" s="93">
        <v>8</v>
      </c>
      <c r="G55" s="93">
        <v>30</v>
      </c>
      <c r="H55" s="94">
        <v>30</v>
      </c>
      <c r="I55" s="93">
        <v>30</v>
      </c>
      <c r="J55" s="95">
        <v>30</v>
      </c>
      <c r="K55" s="93">
        <v>30</v>
      </c>
      <c r="L55" s="93">
        <v>30</v>
      </c>
      <c r="M55" s="93">
        <v>32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5519</v>
      </c>
      <c r="F73" s="86">
        <f t="shared" ref="F73:M73" si="12">SUM(F74:F75)</f>
        <v>2346</v>
      </c>
      <c r="G73" s="86">
        <f t="shared" si="12"/>
        <v>1424</v>
      </c>
      <c r="H73" s="87">
        <f t="shared" si="12"/>
        <v>8136</v>
      </c>
      <c r="I73" s="86">
        <f t="shared" si="12"/>
        <v>8136</v>
      </c>
      <c r="J73" s="88">
        <f t="shared" si="12"/>
        <v>4163</v>
      </c>
      <c r="K73" s="86">
        <f t="shared" si="12"/>
        <v>6871</v>
      </c>
      <c r="L73" s="86">
        <f t="shared" si="12"/>
        <v>7276</v>
      </c>
      <c r="M73" s="86">
        <f t="shared" si="12"/>
        <v>7649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1551</v>
      </c>
      <c r="F74" s="79">
        <v>1614</v>
      </c>
      <c r="G74" s="79">
        <v>407</v>
      </c>
      <c r="H74" s="80">
        <v>1623</v>
      </c>
      <c r="I74" s="79">
        <v>1623</v>
      </c>
      <c r="J74" s="81">
        <v>1623</v>
      </c>
      <c r="K74" s="79">
        <v>332</v>
      </c>
      <c r="L74" s="79">
        <v>345</v>
      </c>
      <c r="M74" s="79">
        <v>351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3968</v>
      </c>
      <c r="F75" s="93">
        <v>732</v>
      </c>
      <c r="G75" s="93">
        <v>1017</v>
      </c>
      <c r="H75" s="94">
        <v>6513</v>
      </c>
      <c r="I75" s="93">
        <v>6513</v>
      </c>
      <c r="J75" s="95">
        <v>2540</v>
      </c>
      <c r="K75" s="93">
        <v>6539</v>
      </c>
      <c r="L75" s="93">
        <v>6931</v>
      </c>
      <c r="M75" s="93">
        <v>7298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4837</v>
      </c>
      <c r="F77" s="72">
        <f t="shared" ref="F77:M77" si="13">F78+F81+F84+F85+F86+F87+F88</f>
        <v>6485</v>
      </c>
      <c r="G77" s="72">
        <f t="shared" si="13"/>
        <v>29273</v>
      </c>
      <c r="H77" s="73">
        <f t="shared" si="13"/>
        <v>5155</v>
      </c>
      <c r="I77" s="72">
        <f t="shared" si="13"/>
        <v>5163</v>
      </c>
      <c r="J77" s="74">
        <f t="shared" si="13"/>
        <v>5166</v>
      </c>
      <c r="K77" s="72">
        <f t="shared" si="13"/>
        <v>5155</v>
      </c>
      <c r="L77" s="72">
        <f t="shared" si="13"/>
        <v>5465</v>
      </c>
      <c r="M77" s="72">
        <f t="shared" si="13"/>
        <v>5754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788</v>
      </c>
      <c r="F81" s="86">
        <f t="shared" ref="F81:M81" si="15">SUM(F82:F83)</f>
        <v>3742</v>
      </c>
      <c r="G81" s="86">
        <f t="shared" si="15"/>
        <v>25768</v>
      </c>
      <c r="H81" s="87">
        <f t="shared" si="15"/>
        <v>5155</v>
      </c>
      <c r="I81" s="86">
        <f t="shared" si="15"/>
        <v>5155</v>
      </c>
      <c r="J81" s="88">
        <f t="shared" si="15"/>
        <v>5158</v>
      </c>
      <c r="K81" s="86">
        <f t="shared" si="15"/>
        <v>5155</v>
      </c>
      <c r="L81" s="86">
        <f t="shared" si="15"/>
        <v>5465</v>
      </c>
      <c r="M81" s="86">
        <f t="shared" si="15"/>
        <v>5754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23562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788</v>
      </c>
      <c r="F83" s="93">
        <v>3742</v>
      </c>
      <c r="G83" s="93">
        <v>2206</v>
      </c>
      <c r="H83" s="94">
        <v>5155</v>
      </c>
      <c r="I83" s="93">
        <v>5155</v>
      </c>
      <c r="J83" s="95">
        <v>5158</v>
      </c>
      <c r="K83" s="93">
        <v>5155</v>
      </c>
      <c r="L83" s="93">
        <v>5465</v>
      </c>
      <c r="M83" s="93">
        <v>5754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4049</v>
      </c>
      <c r="F88" s="86">
        <v>2743</v>
      </c>
      <c r="G88" s="86">
        <v>3505</v>
      </c>
      <c r="H88" s="87">
        <v>0</v>
      </c>
      <c r="I88" s="86">
        <v>8</v>
      </c>
      <c r="J88" s="88">
        <v>8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185668</v>
      </c>
      <c r="F90" s="72">
        <v>123</v>
      </c>
      <c r="G90" s="72">
        <v>60</v>
      </c>
      <c r="H90" s="73">
        <v>0</v>
      </c>
      <c r="I90" s="72">
        <v>4</v>
      </c>
      <c r="J90" s="74">
        <v>463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362581</v>
      </c>
      <c r="F92" s="46">
        <f t="shared" ref="F92:M92" si="16">F4+F51+F77+F90</f>
        <v>204483</v>
      </c>
      <c r="G92" s="46">
        <f t="shared" si="16"/>
        <v>250657</v>
      </c>
      <c r="H92" s="47">
        <f t="shared" si="16"/>
        <v>260532</v>
      </c>
      <c r="I92" s="46">
        <f t="shared" si="16"/>
        <v>243870</v>
      </c>
      <c r="J92" s="48">
        <f t="shared" si="16"/>
        <v>243870</v>
      </c>
      <c r="K92" s="46">
        <f t="shared" si="16"/>
        <v>254624</v>
      </c>
      <c r="L92" s="46">
        <f t="shared" si="16"/>
        <v>254063</v>
      </c>
      <c r="M92" s="46">
        <f t="shared" si="16"/>
        <v>267560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158</v>
      </c>
      <c r="G3" s="17" t="s">
        <v>157</v>
      </c>
      <c r="H3" s="173" t="s">
        <v>156</v>
      </c>
      <c r="I3" s="174"/>
      <c r="J3" s="175"/>
      <c r="K3" s="17" t="s">
        <v>155</v>
      </c>
      <c r="L3" s="17" t="s">
        <v>154</v>
      </c>
      <c r="M3" s="17" t="s">
        <v>153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2165007</v>
      </c>
      <c r="F4" s="72">
        <f t="shared" ref="F4:M4" si="0">F5+F8+F47</f>
        <v>2539227</v>
      </c>
      <c r="G4" s="72">
        <f t="shared" si="0"/>
        <v>2761663</v>
      </c>
      <c r="H4" s="73">
        <f t="shared" si="0"/>
        <v>3486192</v>
      </c>
      <c r="I4" s="72">
        <f t="shared" si="0"/>
        <v>2885985</v>
      </c>
      <c r="J4" s="74">
        <f t="shared" si="0"/>
        <v>2687576</v>
      </c>
      <c r="K4" s="72">
        <f t="shared" si="0"/>
        <v>3824790</v>
      </c>
      <c r="L4" s="72">
        <f t="shared" si="0"/>
        <v>3804697</v>
      </c>
      <c r="M4" s="72">
        <f t="shared" si="0"/>
        <v>4013220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549509</v>
      </c>
      <c r="F5" s="100">
        <f t="shared" ref="F5:M5" si="1">SUM(F6:F7)</f>
        <v>601843</v>
      </c>
      <c r="G5" s="100">
        <f t="shared" si="1"/>
        <v>647501</v>
      </c>
      <c r="H5" s="101">
        <f t="shared" si="1"/>
        <v>757436</v>
      </c>
      <c r="I5" s="100">
        <f t="shared" si="1"/>
        <v>744236</v>
      </c>
      <c r="J5" s="102">
        <f t="shared" si="1"/>
        <v>737476</v>
      </c>
      <c r="K5" s="100">
        <f t="shared" si="1"/>
        <v>794192</v>
      </c>
      <c r="L5" s="100">
        <f t="shared" si="1"/>
        <v>897342</v>
      </c>
      <c r="M5" s="100">
        <f t="shared" si="1"/>
        <v>961509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501755</v>
      </c>
      <c r="F6" s="79">
        <v>550492</v>
      </c>
      <c r="G6" s="79">
        <v>594989</v>
      </c>
      <c r="H6" s="80">
        <v>696382</v>
      </c>
      <c r="I6" s="79">
        <v>683182</v>
      </c>
      <c r="J6" s="81">
        <v>676422</v>
      </c>
      <c r="K6" s="79">
        <v>729781</v>
      </c>
      <c r="L6" s="79">
        <v>829067</v>
      </c>
      <c r="M6" s="79">
        <v>889616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47754</v>
      </c>
      <c r="F7" s="93">
        <v>51351</v>
      </c>
      <c r="G7" s="93">
        <v>52512</v>
      </c>
      <c r="H7" s="94">
        <v>61054</v>
      </c>
      <c r="I7" s="93">
        <v>61054</v>
      </c>
      <c r="J7" s="95">
        <v>61054</v>
      </c>
      <c r="K7" s="93">
        <v>64411</v>
      </c>
      <c r="L7" s="93">
        <v>68275</v>
      </c>
      <c r="M7" s="93">
        <v>71893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1615498</v>
      </c>
      <c r="F8" s="100">
        <f t="shared" ref="F8:M8" si="2">SUM(F9:F46)</f>
        <v>1937384</v>
      </c>
      <c r="G8" s="100">
        <f t="shared" si="2"/>
        <v>2114162</v>
      </c>
      <c r="H8" s="101">
        <f t="shared" si="2"/>
        <v>2728756</v>
      </c>
      <c r="I8" s="100">
        <f t="shared" si="2"/>
        <v>2141749</v>
      </c>
      <c r="J8" s="102">
        <f t="shared" si="2"/>
        <v>1950100</v>
      </c>
      <c r="K8" s="100">
        <f t="shared" si="2"/>
        <v>3030598</v>
      </c>
      <c r="L8" s="100">
        <f t="shared" si="2"/>
        <v>2907355</v>
      </c>
      <c r="M8" s="100">
        <f t="shared" si="2"/>
        <v>3051711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25</v>
      </c>
      <c r="F9" s="79">
        <v>42</v>
      </c>
      <c r="G9" s="79">
        <v>21</v>
      </c>
      <c r="H9" s="80">
        <v>50</v>
      </c>
      <c r="I9" s="79">
        <v>50</v>
      </c>
      <c r="J9" s="81">
        <v>50</v>
      </c>
      <c r="K9" s="79">
        <v>53</v>
      </c>
      <c r="L9" s="79">
        <v>56</v>
      </c>
      <c r="M9" s="79">
        <v>59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1695</v>
      </c>
      <c r="F10" s="86">
        <v>334</v>
      </c>
      <c r="G10" s="86">
        <v>2055</v>
      </c>
      <c r="H10" s="87">
        <v>107</v>
      </c>
      <c r="I10" s="86">
        <v>107</v>
      </c>
      <c r="J10" s="88">
        <v>107</v>
      </c>
      <c r="K10" s="86">
        <v>112</v>
      </c>
      <c r="L10" s="86">
        <v>118</v>
      </c>
      <c r="M10" s="86">
        <v>124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6051</v>
      </c>
      <c r="F11" s="86">
        <v>5571</v>
      </c>
      <c r="G11" s="86">
        <v>6330</v>
      </c>
      <c r="H11" s="87">
        <v>6252</v>
      </c>
      <c r="I11" s="86">
        <v>6252</v>
      </c>
      <c r="J11" s="88">
        <v>6252</v>
      </c>
      <c r="K11" s="86">
        <v>6565</v>
      </c>
      <c r="L11" s="86">
        <v>6893</v>
      </c>
      <c r="M11" s="86">
        <v>7258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299</v>
      </c>
      <c r="G12" s="86">
        <v>1137</v>
      </c>
      <c r="H12" s="87">
        <v>345</v>
      </c>
      <c r="I12" s="86">
        <v>345</v>
      </c>
      <c r="J12" s="88">
        <v>345</v>
      </c>
      <c r="K12" s="86">
        <v>362</v>
      </c>
      <c r="L12" s="86">
        <v>380</v>
      </c>
      <c r="M12" s="86">
        <v>400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28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3152</v>
      </c>
      <c r="F14" s="86">
        <v>4107</v>
      </c>
      <c r="G14" s="86">
        <v>2275</v>
      </c>
      <c r="H14" s="87">
        <v>713</v>
      </c>
      <c r="I14" s="86">
        <v>713</v>
      </c>
      <c r="J14" s="88">
        <v>713</v>
      </c>
      <c r="K14" s="86">
        <v>749</v>
      </c>
      <c r="L14" s="86">
        <v>786</v>
      </c>
      <c r="M14" s="86">
        <v>828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10281</v>
      </c>
      <c r="F15" s="86">
        <v>13014</v>
      </c>
      <c r="G15" s="86">
        <v>10963</v>
      </c>
      <c r="H15" s="87">
        <v>14964</v>
      </c>
      <c r="I15" s="86">
        <v>14964</v>
      </c>
      <c r="J15" s="88">
        <v>14964</v>
      </c>
      <c r="K15" s="86">
        <v>15712</v>
      </c>
      <c r="L15" s="86">
        <v>16498</v>
      </c>
      <c r="M15" s="86">
        <v>17372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24282</v>
      </c>
      <c r="F16" s="86">
        <v>262</v>
      </c>
      <c r="G16" s="86">
        <v>2072</v>
      </c>
      <c r="H16" s="87">
        <v>292</v>
      </c>
      <c r="I16" s="86">
        <v>292</v>
      </c>
      <c r="J16" s="88">
        <v>292</v>
      </c>
      <c r="K16" s="86">
        <v>307</v>
      </c>
      <c r="L16" s="86">
        <v>322</v>
      </c>
      <c r="M16" s="86">
        <v>339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158</v>
      </c>
      <c r="F17" s="86">
        <v>24951</v>
      </c>
      <c r="G17" s="86">
        <v>21012</v>
      </c>
      <c r="H17" s="87">
        <v>4739</v>
      </c>
      <c r="I17" s="86">
        <v>4739</v>
      </c>
      <c r="J17" s="88">
        <v>4739</v>
      </c>
      <c r="K17" s="86">
        <v>4976</v>
      </c>
      <c r="L17" s="86">
        <v>5225</v>
      </c>
      <c r="M17" s="86">
        <v>5502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68493</v>
      </c>
      <c r="F18" s="86">
        <v>34787</v>
      </c>
      <c r="G18" s="86">
        <v>38692</v>
      </c>
      <c r="H18" s="87">
        <v>36005</v>
      </c>
      <c r="I18" s="86">
        <v>36005</v>
      </c>
      <c r="J18" s="88">
        <v>36004</v>
      </c>
      <c r="K18" s="86">
        <v>37805</v>
      </c>
      <c r="L18" s="86">
        <v>39695</v>
      </c>
      <c r="M18" s="86">
        <v>41797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194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4377</v>
      </c>
      <c r="F21" s="86">
        <v>4891</v>
      </c>
      <c r="G21" s="86">
        <v>6958</v>
      </c>
      <c r="H21" s="87">
        <v>5623</v>
      </c>
      <c r="I21" s="86">
        <v>5623</v>
      </c>
      <c r="J21" s="88">
        <v>5716</v>
      </c>
      <c r="K21" s="86">
        <v>5904</v>
      </c>
      <c r="L21" s="86">
        <v>6199</v>
      </c>
      <c r="M21" s="86">
        <v>6527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1322158</v>
      </c>
      <c r="F22" s="86">
        <v>1151198</v>
      </c>
      <c r="G22" s="86">
        <v>1168075</v>
      </c>
      <c r="H22" s="87">
        <v>1875285</v>
      </c>
      <c r="I22" s="86">
        <v>1288278</v>
      </c>
      <c r="J22" s="88">
        <v>1247138</v>
      </c>
      <c r="K22" s="86">
        <v>2134851</v>
      </c>
      <c r="L22" s="86">
        <v>1967248</v>
      </c>
      <c r="M22" s="86">
        <v>2061778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1660</v>
      </c>
      <c r="F23" s="86">
        <v>5932</v>
      </c>
      <c r="G23" s="86">
        <v>3234</v>
      </c>
      <c r="H23" s="87">
        <v>6750</v>
      </c>
      <c r="I23" s="86">
        <v>6750</v>
      </c>
      <c r="J23" s="88">
        <v>6750</v>
      </c>
      <c r="K23" s="86">
        <v>7088</v>
      </c>
      <c r="L23" s="86">
        <v>7442</v>
      </c>
      <c r="M23" s="86">
        <v>7837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</v>
      </c>
      <c r="F25" s="86">
        <v>0</v>
      </c>
      <c r="G25" s="86">
        <v>18662</v>
      </c>
      <c r="H25" s="87">
        <v>18000</v>
      </c>
      <c r="I25" s="86">
        <v>18000</v>
      </c>
      <c r="J25" s="88">
        <v>18000</v>
      </c>
      <c r="K25" s="86">
        <v>18500</v>
      </c>
      <c r="L25" s="86">
        <v>19000</v>
      </c>
      <c r="M25" s="86">
        <v>20007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106</v>
      </c>
      <c r="F29" s="86">
        <v>94</v>
      </c>
      <c r="G29" s="86">
        <v>192</v>
      </c>
      <c r="H29" s="87">
        <v>108</v>
      </c>
      <c r="I29" s="86">
        <v>108</v>
      </c>
      <c r="J29" s="88">
        <v>108</v>
      </c>
      <c r="K29" s="86">
        <v>113</v>
      </c>
      <c r="L29" s="86">
        <v>119</v>
      </c>
      <c r="M29" s="86">
        <v>126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43211</v>
      </c>
      <c r="F30" s="86">
        <v>55149</v>
      </c>
      <c r="G30" s="86">
        <v>45287</v>
      </c>
      <c r="H30" s="87">
        <v>63394</v>
      </c>
      <c r="I30" s="86">
        <v>63394</v>
      </c>
      <c r="J30" s="88">
        <v>63394</v>
      </c>
      <c r="K30" s="86">
        <v>66564</v>
      </c>
      <c r="L30" s="86">
        <v>69892</v>
      </c>
      <c r="M30" s="86">
        <v>73596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</v>
      </c>
      <c r="F31" s="86">
        <v>1</v>
      </c>
      <c r="G31" s="86">
        <v>4</v>
      </c>
      <c r="H31" s="87">
        <v>1</v>
      </c>
      <c r="I31" s="86">
        <v>1</v>
      </c>
      <c r="J31" s="88">
        <v>1</v>
      </c>
      <c r="K31" s="86">
        <v>1</v>
      </c>
      <c r="L31" s="86">
        <v>1</v>
      </c>
      <c r="M31" s="86">
        <v>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28376</v>
      </c>
      <c r="F32" s="86">
        <v>26769</v>
      </c>
      <c r="G32" s="86">
        <v>36260</v>
      </c>
      <c r="H32" s="87">
        <v>30773</v>
      </c>
      <c r="I32" s="86">
        <v>30773</v>
      </c>
      <c r="J32" s="88">
        <v>30773</v>
      </c>
      <c r="K32" s="86">
        <v>32312</v>
      </c>
      <c r="L32" s="86">
        <v>33928</v>
      </c>
      <c r="M32" s="86">
        <v>35726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23</v>
      </c>
      <c r="F33" s="86">
        <v>2</v>
      </c>
      <c r="G33" s="86">
        <v>23</v>
      </c>
      <c r="H33" s="87">
        <v>2</v>
      </c>
      <c r="I33" s="86">
        <v>2</v>
      </c>
      <c r="J33" s="88">
        <v>2</v>
      </c>
      <c r="K33" s="86">
        <v>2</v>
      </c>
      <c r="L33" s="86">
        <v>2</v>
      </c>
      <c r="M33" s="86">
        <v>2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4</v>
      </c>
      <c r="F34" s="86">
        <v>50</v>
      </c>
      <c r="G34" s="86">
        <v>3</v>
      </c>
      <c r="H34" s="87">
        <v>58</v>
      </c>
      <c r="I34" s="86">
        <v>58</v>
      </c>
      <c r="J34" s="88">
        <v>58</v>
      </c>
      <c r="K34" s="86">
        <v>61</v>
      </c>
      <c r="L34" s="86">
        <v>64</v>
      </c>
      <c r="M34" s="86">
        <v>67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49537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53105</v>
      </c>
      <c r="F37" s="86">
        <v>60647</v>
      </c>
      <c r="G37" s="86">
        <v>0</v>
      </c>
      <c r="H37" s="87">
        <v>67168</v>
      </c>
      <c r="I37" s="86">
        <v>67168</v>
      </c>
      <c r="J37" s="88">
        <v>36790</v>
      </c>
      <c r="K37" s="86">
        <v>70526</v>
      </c>
      <c r="L37" s="86">
        <v>74052</v>
      </c>
      <c r="M37" s="86">
        <v>77977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2003</v>
      </c>
      <c r="F38" s="86">
        <v>2340</v>
      </c>
      <c r="G38" s="86">
        <v>2340</v>
      </c>
      <c r="H38" s="87">
        <v>2691</v>
      </c>
      <c r="I38" s="86">
        <v>2691</v>
      </c>
      <c r="J38" s="88">
        <v>2691</v>
      </c>
      <c r="K38" s="86">
        <v>2826</v>
      </c>
      <c r="L38" s="86">
        <v>2967</v>
      </c>
      <c r="M38" s="86">
        <v>3124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-9765</v>
      </c>
      <c r="F39" s="86">
        <v>971</v>
      </c>
      <c r="G39" s="86">
        <v>256413</v>
      </c>
      <c r="H39" s="87">
        <v>1109</v>
      </c>
      <c r="I39" s="86">
        <v>1109</v>
      </c>
      <c r="J39" s="88">
        <v>1109</v>
      </c>
      <c r="K39" s="86">
        <v>1164</v>
      </c>
      <c r="L39" s="86">
        <v>1222</v>
      </c>
      <c r="M39" s="86">
        <v>1287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29704</v>
      </c>
      <c r="F40" s="86">
        <v>29420</v>
      </c>
      <c r="G40" s="86">
        <v>38128</v>
      </c>
      <c r="H40" s="87">
        <v>24939</v>
      </c>
      <c r="I40" s="86">
        <v>24939</v>
      </c>
      <c r="J40" s="88">
        <v>24939</v>
      </c>
      <c r="K40" s="86">
        <v>26186</v>
      </c>
      <c r="L40" s="86">
        <v>27495</v>
      </c>
      <c r="M40" s="86">
        <v>28952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1588</v>
      </c>
      <c r="F41" s="86">
        <v>8488</v>
      </c>
      <c r="G41" s="86">
        <v>5426</v>
      </c>
      <c r="H41" s="87">
        <v>9761</v>
      </c>
      <c r="I41" s="86">
        <v>9761</v>
      </c>
      <c r="J41" s="88">
        <v>9761</v>
      </c>
      <c r="K41" s="86">
        <v>10249</v>
      </c>
      <c r="L41" s="86">
        <v>10761</v>
      </c>
      <c r="M41" s="86">
        <v>11331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14391</v>
      </c>
      <c r="F42" s="86">
        <v>20298</v>
      </c>
      <c r="G42" s="86">
        <v>21857</v>
      </c>
      <c r="H42" s="87">
        <v>20340</v>
      </c>
      <c r="I42" s="86">
        <v>20340</v>
      </c>
      <c r="J42" s="88">
        <v>20340</v>
      </c>
      <c r="K42" s="86">
        <v>21357</v>
      </c>
      <c r="L42" s="86">
        <v>22425</v>
      </c>
      <c r="M42" s="86">
        <v>23614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4359</v>
      </c>
      <c r="F43" s="86">
        <v>3264</v>
      </c>
      <c r="G43" s="86">
        <v>5158</v>
      </c>
      <c r="H43" s="87">
        <v>3754</v>
      </c>
      <c r="I43" s="86">
        <v>3754</v>
      </c>
      <c r="J43" s="88">
        <v>3754</v>
      </c>
      <c r="K43" s="86">
        <v>3942</v>
      </c>
      <c r="L43" s="86">
        <v>4139</v>
      </c>
      <c r="M43" s="86">
        <v>4359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594</v>
      </c>
      <c r="F44" s="86">
        <v>2026</v>
      </c>
      <c r="G44" s="86">
        <v>2656</v>
      </c>
      <c r="H44" s="87">
        <v>2331</v>
      </c>
      <c r="I44" s="86">
        <v>2331</v>
      </c>
      <c r="J44" s="88">
        <v>2331</v>
      </c>
      <c r="K44" s="86">
        <v>2448</v>
      </c>
      <c r="L44" s="86">
        <v>2570</v>
      </c>
      <c r="M44" s="86">
        <v>2708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5437</v>
      </c>
      <c r="F45" s="86">
        <v>6428</v>
      </c>
      <c r="G45" s="86">
        <v>4463</v>
      </c>
      <c r="H45" s="87">
        <v>690</v>
      </c>
      <c r="I45" s="86">
        <v>690</v>
      </c>
      <c r="J45" s="88">
        <v>690</v>
      </c>
      <c r="K45" s="86">
        <v>725</v>
      </c>
      <c r="L45" s="86">
        <v>761</v>
      </c>
      <c r="M45" s="86">
        <v>801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476049</v>
      </c>
      <c r="G46" s="93">
        <v>364735</v>
      </c>
      <c r="H46" s="94">
        <v>532512</v>
      </c>
      <c r="I46" s="93">
        <v>532512</v>
      </c>
      <c r="J46" s="95">
        <v>412289</v>
      </c>
      <c r="K46" s="93">
        <v>559138</v>
      </c>
      <c r="L46" s="93">
        <v>587095</v>
      </c>
      <c r="M46" s="93">
        <v>618212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3824</v>
      </c>
      <c r="F51" s="72">
        <f t="shared" ref="F51:M51" si="4">F52+F59+F62+F63+F64+F72+F73</f>
        <v>8545</v>
      </c>
      <c r="G51" s="72">
        <f t="shared" si="4"/>
        <v>7251</v>
      </c>
      <c r="H51" s="73">
        <f t="shared" si="4"/>
        <v>2658</v>
      </c>
      <c r="I51" s="72">
        <f t="shared" si="4"/>
        <v>2658</v>
      </c>
      <c r="J51" s="74">
        <f t="shared" si="4"/>
        <v>6158</v>
      </c>
      <c r="K51" s="72">
        <f t="shared" si="4"/>
        <v>3695</v>
      </c>
      <c r="L51" s="72">
        <f t="shared" si="4"/>
        <v>3839</v>
      </c>
      <c r="M51" s="72">
        <f t="shared" si="4"/>
        <v>4043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320</v>
      </c>
      <c r="F52" s="79">
        <f t="shared" ref="F52:M52" si="5">F53+F56</f>
        <v>407</v>
      </c>
      <c r="G52" s="79">
        <f t="shared" si="5"/>
        <v>1911</v>
      </c>
      <c r="H52" s="80">
        <f t="shared" si="5"/>
        <v>1300</v>
      </c>
      <c r="I52" s="79">
        <f t="shared" si="5"/>
        <v>1300</v>
      </c>
      <c r="J52" s="81">
        <f t="shared" si="5"/>
        <v>1206</v>
      </c>
      <c r="K52" s="79">
        <f t="shared" si="5"/>
        <v>1300</v>
      </c>
      <c r="L52" s="79">
        <f t="shared" si="5"/>
        <v>1300</v>
      </c>
      <c r="M52" s="79">
        <f t="shared" si="5"/>
        <v>1369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320</v>
      </c>
      <c r="F53" s="93">
        <f t="shared" ref="F53:M53" si="6">SUM(F54:F55)</f>
        <v>407</v>
      </c>
      <c r="G53" s="93">
        <f t="shared" si="6"/>
        <v>1911</v>
      </c>
      <c r="H53" s="94">
        <f t="shared" si="6"/>
        <v>1300</v>
      </c>
      <c r="I53" s="93">
        <f t="shared" si="6"/>
        <v>1300</v>
      </c>
      <c r="J53" s="95">
        <f t="shared" si="6"/>
        <v>1206</v>
      </c>
      <c r="K53" s="93">
        <f t="shared" si="6"/>
        <v>1300</v>
      </c>
      <c r="L53" s="93">
        <f t="shared" si="6"/>
        <v>1300</v>
      </c>
      <c r="M53" s="93">
        <f t="shared" si="6"/>
        <v>1369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320</v>
      </c>
      <c r="F55" s="93">
        <v>407</v>
      </c>
      <c r="G55" s="93">
        <v>1911</v>
      </c>
      <c r="H55" s="94">
        <v>1300</v>
      </c>
      <c r="I55" s="93">
        <v>1300</v>
      </c>
      <c r="J55" s="95">
        <v>1206</v>
      </c>
      <c r="K55" s="93">
        <v>1300</v>
      </c>
      <c r="L55" s="93">
        <v>1300</v>
      </c>
      <c r="M55" s="93">
        <v>1369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3504</v>
      </c>
      <c r="F73" s="86">
        <f t="shared" ref="F73:M73" si="12">SUM(F74:F75)</f>
        <v>8138</v>
      </c>
      <c r="G73" s="86">
        <f t="shared" si="12"/>
        <v>5340</v>
      </c>
      <c r="H73" s="87">
        <f t="shared" si="12"/>
        <v>1358</v>
      </c>
      <c r="I73" s="86">
        <f t="shared" si="12"/>
        <v>1358</v>
      </c>
      <c r="J73" s="88">
        <f t="shared" si="12"/>
        <v>4952</v>
      </c>
      <c r="K73" s="86">
        <f t="shared" si="12"/>
        <v>2395</v>
      </c>
      <c r="L73" s="86">
        <f t="shared" si="12"/>
        <v>2539</v>
      </c>
      <c r="M73" s="86">
        <f t="shared" si="12"/>
        <v>2674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2580</v>
      </c>
      <c r="F74" s="79">
        <v>3859</v>
      </c>
      <c r="G74" s="79">
        <v>5241</v>
      </c>
      <c r="H74" s="80">
        <v>1233</v>
      </c>
      <c r="I74" s="79">
        <v>1233</v>
      </c>
      <c r="J74" s="81">
        <v>1233</v>
      </c>
      <c r="K74" s="79">
        <v>1300</v>
      </c>
      <c r="L74" s="79">
        <v>1378</v>
      </c>
      <c r="M74" s="79">
        <v>1451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924</v>
      </c>
      <c r="F75" s="93">
        <v>4279</v>
      </c>
      <c r="G75" s="93">
        <v>99</v>
      </c>
      <c r="H75" s="94">
        <v>125</v>
      </c>
      <c r="I75" s="93">
        <v>125</v>
      </c>
      <c r="J75" s="95">
        <v>3719</v>
      </c>
      <c r="K75" s="93">
        <v>1095</v>
      </c>
      <c r="L75" s="93">
        <v>1161</v>
      </c>
      <c r="M75" s="93">
        <v>1223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2083469</v>
      </c>
      <c r="F77" s="72">
        <f t="shared" ref="F77:M77" si="13">F78+F81+F84+F85+F86+F87+F88</f>
        <v>2400501</v>
      </c>
      <c r="G77" s="72">
        <f t="shared" si="13"/>
        <v>2997928</v>
      </c>
      <c r="H77" s="73">
        <f t="shared" si="13"/>
        <v>2492548</v>
      </c>
      <c r="I77" s="72">
        <f t="shared" si="13"/>
        <v>3087163</v>
      </c>
      <c r="J77" s="74">
        <f t="shared" si="13"/>
        <v>3282023</v>
      </c>
      <c r="K77" s="72">
        <f t="shared" si="13"/>
        <v>3049183</v>
      </c>
      <c r="L77" s="72">
        <f t="shared" si="13"/>
        <v>3347550</v>
      </c>
      <c r="M77" s="72">
        <f t="shared" si="13"/>
        <v>3511905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2058342</v>
      </c>
      <c r="F78" s="100">
        <f t="shared" ref="F78:M78" si="14">SUM(F79:F80)</f>
        <v>2374923</v>
      </c>
      <c r="G78" s="100">
        <f t="shared" si="14"/>
        <v>2901214</v>
      </c>
      <c r="H78" s="101">
        <f t="shared" si="14"/>
        <v>2425650</v>
      </c>
      <c r="I78" s="100">
        <f t="shared" si="14"/>
        <v>3020265</v>
      </c>
      <c r="J78" s="102">
        <f t="shared" si="14"/>
        <v>3214570</v>
      </c>
      <c r="K78" s="100">
        <f t="shared" si="14"/>
        <v>2947285</v>
      </c>
      <c r="L78" s="100">
        <f t="shared" si="14"/>
        <v>3193438</v>
      </c>
      <c r="M78" s="100">
        <f t="shared" si="14"/>
        <v>3351780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2058342</v>
      </c>
      <c r="F80" s="93">
        <v>2374923</v>
      </c>
      <c r="G80" s="93">
        <v>2901214</v>
      </c>
      <c r="H80" s="94">
        <v>2425650</v>
      </c>
      <c r="I80" s="93">
        <v>3020265</v>
      </c>
      <c r="J80" s="95">
        <v>3214570</v>
      </c>
      <c r="K80" s="93">
        <v>2947285</v>
      </c>
      <c r="L80" s="93">
        <v>3193438</v>
      </c>
      <c r="M80" s="93">
        <v>3351780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25127</v>
      </c>
      <c r="F81" s="86">
        <f t="shared" ref="F81:M81" si="15">SUM(F82:F83)</f>
        <v>25578</v>
      </c>
      <c r="G81" s="86">
        <f t="shared" si="15"/>
        <v>96714</v>
      </c>
      <c r="H81" s="87">
        <f t="shared" si="15"/>
        <v>66898</v>
      </c>
      <c r="I81" s="86">
        <f t="shared" si="15"/>
        <v>66898</v>
      </c>
      <c r="J81" s="88">
        <f t="shared" si="15"/>
        <v>66898</v>
      </c>
      <c r="K81" s="86">
        <f t="shared" si="15"/>
        <v>101898</v>
      </c>
      <c r="L81" s="86">
        <f t="shared" si="15"/>
        <v>154112</v>
      </c>
      <c r="M81" s="86">
        <f t="shared" si="15"/>
        <v>160125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2476</v>
      </c>
      <c r="F82" s="79">
        <v>568</v>
      </c>
      <c r="G82" s="79">
        <v>85808</v>
      </c>
      <c r="H82" s="80">
        <v>66024</v>
      </c>
      <c r="I82" s="79">
        <v>66024</v>
      </c>
      <c r="J82" s="81">
        <v>66024</v>
      </c>
      <c r="K82" s="79">
        <v>101898</v>
      </c>
      <c r="L82" s="79">
        <v>154112</v>
      </c>
      <c r="M82" s="79">
        <v>160125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22651</v>
      </c>
      <c r="F83" s="93">
        <v>25010</v>
      </c>
      <c r="G83" s="93">
        <v>10906</v>
      </c>
      <c r="H83" s="94">
        <v>874</v>
      </c>
      <c r="I83" s="93">
        <v>874</v>
      </c>
      <c r="J83" s="95">
        <v>874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555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23</v>
      </c>
      <c r="F90" s="72">
        <v>38</v>
      </c>
      <c r="G90" s="72">
        <v>58</v>
      </c>
      <c r="H90" s="73">
        <v>0</v>
      </c>
      <c r="I90" s="72">
        <v>0</v>
      </c>
      <c r="J90" s="74">
        <v>49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4252323</v>
      </c>
      <c r="F92" s="46">
        <f t="shared" ref="F92:M92" si="16">F4+F51+F77+F90</f>
        <v>4948311</v>
      </c>
      <c r="G92" s="46">
        <f t="shared" si="16"/>
        <v>5766900</v>
      </c>
      <c r="H92" s="47">
        <f t="shared" si="16"/>
        <v>5981398</v>
      </c>
      <c r="I92" s="46">
        <f t="shared" si="16"/>
        <v>5975806</v>
      </c>
      <c r="J92" s="48">
        <f t="shared" si="16"/>
        <v>5975806</v>
      </c>
      <c r="K92" s="46">
        <f t="shared" si="16"/>
        <v>6877668</v>
      </c>
      <c r="L92" s="46">
        <f t="shared" si="16"/>
        <v>7156086</v>
      </c>
      <c r="M92" s="46">
        <f t="shared" si="16"/>
        <v>7529168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158</v>
      </c>
      <c r="G3" s="17" t="s">
        <v>157</v>
      </c>
      <c r="H3" s="173" t="s">
        <v>156</v>
      </c>
      <c r="I3" s="174"/>
      <c r="J3" s="175"/>
      <c r="K3" s="17" t="s">
        <v>155</v>
      </c>
      <c r="L3" s="17" t="s">
        <v>154</v>
      </c>
      <c r="M3" s="17" t="s">
        <v>153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54521</v>
      </c>
      <c r="F4" s="72">
        <f t="shared" ref="F4:M4" si="0">F5+F8+F47</f>
        <v>113658</v>
      </c>
      <c r="G4" s="72">
        <f t="shared" si="0"/>
        <v>203975</v>
      </c>
      <c r="H4" s="73">
        <f t="shared" si="0"/>
        <v>226119</v>
      </c>
      <c r="I4" s="72">
        <f t="shared" si="0"/>
        <v>281119</v>
      </c>
      <c r="J4" s="74">
        <f t="shared" si="0"/>
        <v>220063</v>
      </c>
      <c r="K4" s="72">
        <f t="shared" si="0"/>
        <v>279049</v>
      </c>
      <c r="L4" s="72">
        <f t="shared" si="0"/>
        <v>341728</v>
      </c>
      <c r="M4" s="72">
        <f t="shared" si="0"/>
        <v>361499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23342</v>
      </c>
      <c r="F5" s="100">
        <f t="shared" ref="F5:M5" si="1">SUM(F6:F7)</f>
        <v>24835</v>
      </c>
      <c r="G5" s="100">
        <f t="shared" si="1"/>
        <v>26704</v>
      </c>
      <c r="H5" s="101">
        <f t="shared" si="1"/>
        <v>37732</v>
      </c>
      <c r="I5" s="100">
        <f t="shared" si="1"/>
        <v>32732</v>
      </c>
      <c r="J5" s="102">
        <f t="shared" si="1"/>
        <v>32569</v>
      </c>
      <c r="K5" s="100">
        <f t="shared" si="1"/>
        <v>42445</v>
      </c>
      <c r="L5" s="100">
        <f t="shared" si="1"/>
        <v>44991</v>
      </c>
      <c r="M5" s="100">
        <f t="shared" si="1"/>
        <v>47376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20540</v>
      </c>
      <c r="F6" s="79">
        <v>22190</v>
      </c>
      <c r="G6" s="79">
        <v>24004</v>
      </c>
      <c r="H6" s="80">
        <v>34688</v>
      </c>
      <c r="I6" s="79">
        <v>29688</v>
      </c>
      <c r="J6" s="81">
        <v>29525</v>
      </c>
      <c r="K6" s="79">
        <v>39234</v>
      </c>
      <c r="L6" s="79">
        <v>41588</v>
      </c>
      <c r="M6" s="79">
        <v>43792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2802</v>
      </c>
      <c r="F7" s="93">
        <v>2645</v>
      </c>
      <c r="G7" s="93">
        <v>2700</v>
      </c>
      <c r="H7" s="94">
        <v>3044</v>
      </c>
      <c r="I7" s="93">
        <v>3044</v>
      </c>
      <c r="J7" s="95">
        <v>3044</v>
      </c>
      <c r="K7" s="93">
        <v>3211</v>
      </c>
      <c r="L7" s="93">
        <v>3403</v>
      </c>
      <c r="M7" s="93">
        <v>3584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31179</v>
      </c>
      <c r="F8" s="100">
        <f t="shared" ref="F8:M8" si="2">SUM(F9:F46)</f>
        <v>88823</v>
      </c>
      <c r="G8" s="100">
        <f t="shared" si="2"/>
        <v>177271</v>
      </c>
      <c r="H8" s="101">
        <f t="shared" si="2"/>
        <v>188387</v>
      </c>
      <c r="I8" s="100">
        <f t="shared" si="2"/>
        <v>248387</v>
      </c>
      <c r="J8" s="102">
        <f t="shared" si="2"/>
        <v>187494</v>
      </c>
      <c r="K8" s="100">
        <f t="shared" si="2"/>
        <v>236604</v>
      </c>
      <c r="L8" s="100">
        <f t="shared" si="2"/>
        <v>296737</v>
      </c>
      <c r="M8" s="100">
        <f t="shared" si="2"/>
        <v>314123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6</v>
      </c>
      <c r="G9" s="79">
        <v>0</v>
      </c>
      <c r="H9" s="80">
        <v>7</v>
      </c>
      <c r="I9" s="79">
        <v>7</v>
      </c>
      <c r="J9" s="81">
        <v>7</v>
      </c>
      <c r="K9" s="79">
        <v>7</v>
      </c>
      <c r="L9" s="79">
        <v>7</v>
      </c>
      <c r="M9" s="79">
        <v>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135</v>
      </c>
      <c r="F10" s="86">
        <v>16255</v>
      </c>
      <c r="G10" s="86">
        <v>11561</v>
      </c>
      <c r="H10" s="87">
        <v>18193</v>
      </c>
      <c r="I10" s="86">
        <v>18193</v>
      </c>
      <c r="J10" s="88">
        <v>18193</v>
      </c>
      <c r="K10" s="86">
        <v>19103</v>
      </c>
      <c r="L10" s="86">
        <v>20058</v>
      </c>
      <c r="M10" s="86">
        <v>21121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41</v>
      </c>
      <c r="F11" s="86">
        <v>72</v>
      </c>
      <c r="G11" s="86">
        <v>50</v>
      </c>
      <c r="H11" s="87">
        <v>83</v>
      </c>
      <c r="I11" s="86">
        <v>83</v>
      </c>
      <c r="J11" s="88">
        <v>83</v>
      </c>
      <c r="K11" s="86">
        <v>87</v>
      </c>
      <c r="L11" s="86">
        <v>91</v>
      </c>
      <c r="M11" s="86">
        <v>96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228</v>
      </c>
      <c r="F14" s="86">
        <v>1991</v>
      </c>
      <c r="G14" s="86">
        <v>5035</v>
      </c>
      <c r="H14" s="87">
        <v>290</v>
      </c>
      <c r="I14" s="86">
        <v>290</v>
      </c>
      <c r="J14" s="88">
        <v>290</v>
      </c>
      <c r="K14" s="86">
        <v>305</v>
      </c>
      <c r="L14" s="86">
        <v>320</v>
      </c>
      <c r="M14" s="86">
        <v>337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898</v>
      </c>
      <c r="F15" s="86">
        <v>2135</v>
      </c>
      <c r="G15" s="86">
        <v>1013</v>
      </c>
      <c r="H15" s="87">
        <v>2455</v>
      </c>
      <c r="I15" s="86">
        <v>2455</v>
      </c>
      <c r="J15" s="88">
        <v>2455</v>
      </c>
      <c r="K15" s="86">
        <v>2578</v>
      </c>
      <c r="L15" s="86">
        <v>2707</v>
      </c>
      <c r="M15" s="86">
        <v>2851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</v>
      </c>
      <c r="F16" s="86">
        <v>0</v>
      </c>
      <c r="G16" s="86">
        <v>1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17877</v>
      </c>
      <c r="F17" s="86">
        <v>18672</v>
      </c>
      <c r="G17" s="86">
        <v>35696</v>
      </c>
      <c r="H17" s="87">
        <v>20512</v>
      </c>
      <c r="I17" s="86">
        <v>80512</v>
      </c>
      <c r="J17" s="88">
        <v>16722</v>
      </c>
      <c r="K17" s="86">
        <v>21545</v>
      </c>
      <c r="L17" s="86">
        <v>71801</v>
      </c>
      <c r="M17" s="86">
        <v>76569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992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950</v>
      </c>
      <c r="F21" s="86">
        <v>311</v>
      </c>
      <c r="G21" s="86">
        <v>279</v>
      </c>
      <c r="H21" s="87">
        <v>357</v>
      </c>
      <c r="I21" s="86">
        <v>357</v>
      </c>
      <c r="J21" s="88">
        <v>357</v>
      </c>
      <c r="K21" s="86">
        <v>375</v>
      </c>
      <c r="L21" s="86">
        <v>394</v>
      </c>
      <c r="M21" s="86">
        <v>415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958</v>
      </c>
      <c r="F22" s="86">
        <v>10497</v>
      </c>
      <c r="G22" s="86">
        <v>15541</v>
      </c>
      <c r="H22" s="87">
        <v>9405</v>
      </c>
      <c r="I22" s="86">
        <v>9405</v>
      </c>
      <c r="J22" s="88">
        <v>9405</v>
      </c>
      <c r="K22" s="86">
        <v>11248</v>
      </c>
      <c r="L22" s="86">
        <v>11766</v>
      </c>
      <c r="M22" s="86">
        <v>12390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122</v>
      </c>
      <c r="F23" s="86">
        <v>183</v>
      </c>
      <c r="G23" s="86">
        <v>143</v>
      </c>
      <c r="H23" s="87">
        <v>210</v>
      </c>
      <c r="I23" s="86">
        <v>210</v>
      </c>
      <c r="J23" s="88">
        <v>210</v>
      </c>
      <c r="K23" s="86">
        <v>221</v>
      </c>
      <c r="L23" s="86">
        <v>232</v>
      </c>
      <c r="M23" s="86">
        <v>244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903</v>
      </c>
      <c r="H25" s="87">
        <v>1000</v>
      </c>
      <c r="I25" s="86">
        <v>1000</v>
      </c>
      <c r="J25" s="88">
        <v>1000</v>
      </c>
      <c r="K25" s="86">
        <v>1100</v>
      </c>
      <c r="L25" s="86">
        <v>1200</v>
      </c>
      <c r="M25" s="86">
        <v>1263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</v>
      </c>
      <c r="F29" s="86">
        <v>0</v>
      </c>
      <c r="G29" s="86">
        <v>8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284</v>
      </c>
      <c r="F30" s="86">
        <v>371</v>
      </c>
      <c r="G30" s="86">
        <v>29</v>
      </c>
      <c r="H30" s="87">
        <v>426</v>
      </c>
      <c r="I30" s="86">
        <v>426</v>
      </c>
      <c r="J30" s="88">
        <v>426</v>
      </c>
      <c r="K30" s="86">
        <v>447</v>
      </c>
      <c r="L30" s="86">
        <v>469</v>
      </c>
      <c r="M30" s="86">
        <v>494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</v>
      </c>
      <c r="F31" s="86">
        <v>30</v>
      </c>
      <c r="G31" s="86">
        <v>7</v>
      </c>
      <c r="H31" s="87">
        <v>35</v>
      </c>
      <c r="I31" s="86">
        <v>35</v>
      </c>
      <c r="J31" s="88">
        <v>35</v>
      </c>
      <c r="K31" s="86">
        <v>37</v>
      </c>
      <c r="L31" s="86">
        <v>39</v>
      </c>
      <c r="M31" s="86">
        <v>41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11</v>
      </c>
      <c r="G32" s="86">
        <v>7</v>
      </c>
      <c r="H32" s="87">
        <v>13</v>
      </c>
      <c r="I32" s="86">
        <v>13</v>
      </c>
      <c r="J32" s="88">
        <v>13</v>
      </c>
      <c r="K32" s="86">
        <v>14</v>
      </c>
      <c r="L32" s="86">
        <v>15</v>
      </c>
      <c r="M32" s="86">
        <v>15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173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</v>
      </c>
      <c r="F37" s="86">
        <v>251</v>
      </c>
      <c r="G37" s="86">
        <v>0</v>
      </c>
      <c r="H37" s="87">
        <v>288</v>
      </c>
      <c r="I37" s="86">
        <v>288</v>
      </c>
      <c r="J37" s="88">
        <v>288</v>
      </c>
      <c r="K37" s="86">
        <v>302</v>
      </c>
      <c r="L37" s="86">
        <v>317</v>
      </c>
      <c r="M37" s="86">
        <v>333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1679</v>
      </c>
      <c r="F38" s="86">
        <v>1167</v>
      </c>
      <c r="G38" s="86">
        <v>686</v>
      </c>
      <c r="H38" s="87">
        <v>1342</v>
      </c>
      <c r="I38" s="86">
        <v>1342</v>
      </c>
      <c r="J38" s="88">
        <v>1342</v>
      </c>
      <c r="K38" s="86">
        <v>1409</v>
      </c>
      <c r="L38" s="86">
        <v>1479</v>
      </c>
      <c r="M38" s="86">
        <v>1558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1983</v>
      </c>
      <c r="F39" s="86">
        <v>198</v>
      </c>
      <c r="G39" s="86">
        <v>396</v>
      </c>
      <c r="H39" s="87">
        <v>228</v>
      </c>
      <c r="I39" s="86">
        <v>228</v>
      </c>
      <c r="J39" s="88">
        <v>228</v>
      </c>
      <c r="K39" s="86">
        <v>239</v>
      </c>
      <c r="L39" s="86">
        <v>251</v>
      </c>
      <c r="M39" s="86">
        <v>265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508</v>
      </c>
      <c r="G40" s="86">
        <v>519</v>
      </c>
      <c r="H40" s="87">
        <v>584</v>
      </c>
      <c r="I40" s="86">
        <v>584</v>
      </c>
      <c r="J40" s="88">
        <v>3481</v>
      </c>
      <c r="K40" s="86">
        <v>613</v>
      </c>
      <c r="L40" s="86">
        <v>644</v>
      </c>
      <c r="M40" s="86">
        <v>678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24052</v>
      </c>
      <c r="G41" s="86">
        <v>90575</v>
      </c>
      <c r="H41" s="87">
        <v>125028</v>
      </c>
      <c r="I41" s="86">
        <v>125028</v>
      </c>
      <c r="J41" s="88">
        <v>125028</v>
      </c>
      <c r="K41" s="86">
        <v>168647</v>
      </c>
      <c r="L41" s="86">
        <v>176204</v>
      </c>
      <c r="M41" s="86">
        <v>186240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3035</v>
      </c>
      <c r="F42" s="86">
        <v>6093</v>
      </c>
      <c r="G42" s="86">
        <v>6156</v>
      </c>
      <c r="H42" s="87">
        <v>7008</v>
      </c>
      <c r="I42" s="86">
        <v>7008</v>
      </c>
      <c r="J42" s="88">
        <v>7008</v>
      </c>
      <c r="K42" s="86">
        <v>7358</v>
      </c>
      <c r="L42" s="86">
        <v>7726</v>
      </c>
      <c r="M42" s="86">
        <v>8135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19</v>
      </c>
      <c r="F43" s="86">
        <v>133</v>
      </c>
      <c r="G43" s="86">
        <v>75</v>
      </c>
      <c r="H43" s="87">
        <v>153</v>
      </c>
      <c r="I43" s="86">
        <v>153</v>
      </c>
      <c r="J43" s="88">
        <v>153</v>
      </c>
      <c r="K43" s="86">
        <v>161</v>
      </c>
      <c r="L43" s="86">
        <v>169</v>
      </c>
      <c r="M43" s="86">
        <v>178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33</v>
      </c>
      <c r="F44" s="86">
        <v>300</v>
      </c>
      <c r="G44" s="86">
        <v>310</v>
      </c>
      <c r="H44" s="87">
        <v>345</v>
      </c>
      <c r="I44" s="86">
        <v>345</v>
      </c>
      <c r="J44" s="88">
        <v>345</v>
      </c>
      <c r="K44" s="86">
        <v>362</v>
      </c>
      <c r="L44" s="86">
        <v>380</v>
      </c>
      <c r="M44" s="86">
        <v>400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18</v>
      </c>
      <c r="F45" s="86">
        <v>5587</v>
      </c>
      <c r="G45" s="86">
        <v>8084</v>
      </c>
      <c r="H45" s="87">
        <v>425</v>
      </c>
      <c r="I45" s="86">
        <v>425</v>
      </c>
      <c r="J45" s="88">
        <v>425</v>
      </c>
      <c r="K45" s="86">
        <v>446</v>
      </c>
      <c r="L45" s="86">
        <v>468</v>
      </c>
      <c r="M45" s="86">
        <v>493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1905</v>
      </c>
      <c r="F46" s="93">
        <v>0</v>
      </c>
      <c r="G46" s="93">
        <v>24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715304</v>
      </c>
      <c r="F51" s="72">
        <f t="shared" ref="F51:M51" si="4">F52+F59+F62+F63+F64+F72+F73</f>
        <v>773484</v>
      </c>
      <c r="G51" s="72">
        <f t="shared" si="4"/>
        <v>808916</v>
      </c>
      <c r="H51" s="73">
        <f t="shared" si="4"/>
        <v>852340</v>
      </c>
      <c r="I51" s="72">
        <f t="shared" si="4"/>
        <v>852340</v>
      </c>
      <c r="J51" s="74">
        <f t="shared" si="4"/>
        <v>913399</v>
      </c>
      <c r="K51" s="72">
        <f t="shared" si="4"/>
        <v>904798</v>
      </c>
      <c r="L51" s="72">
        <f t="shared" si="4"/>
        <v>945987</v>
      </c>
      <c r="M51" s="72">
        <f t="shared" si="4"/>
        <v>995626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10</v>
      </c>
      <c r="F52" s="79">
        <f t="shared" ref="F52:M52" si="5">F53+F56</f>
        <v>11</v>
      </c>
      <c r="G52" s="79">
        <f t="shared" si="5"/>
        <v>12</v>
      </c>
      <c r="H52" s="80">
        <f t="shared" si="5"/>
        <v>15</v>
      </c>
      <c r="I52" s="79">
        <f t="shared" si="5"/>
        <v>15</v>
      </c>
      <c r="J52" s="81">
        <f t="shared" si="5"/>
        <v>13</v>
      </c>
      <c r="K52" s="79">
        <f t="shared" si="5"/>
        <v>15</v>
      </c>
      <c r="L52" s="79">
        <f t="shared" si="5"/>
        <v>15</v>
      </c>
      <c r="M52" s="79">
        <f t="shared" si="5"/>
        <v>16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10</v>
      </c>
      <c r="F53" s="93">
        <f t="shared" ref="F53:M53" si="6">SUM(F54:F55)</f>
        <v>11</v>
      </c>
      <c r="G53" s="93">
        <f t="shared" si="6"/>
        <v>12</v>
      </c>
      <c r="H53" s="94">
        <f t="shared" si="6"/>
        <v>15</v>
      </c>
      <c r="I53" s="93">
        <f t="shared" si="6"/>
        <v>15</v>
      </c>
      <c r="J53" s="95">
        <f t="shared" si="6"/>
        <v>13</v>
      </c>
      <c r="K53" s="93">
        <f t="shared" si="6"/>
        <v>15</v>
      </c>
      <c r="L53" s="93">
        <f t="shared" si="6"/>
        <v>15</v>
      </c>
      <c r="M53" s="93">
        <f t="shared" si="6"/>
        <v>16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10</v>
      </c>
      <c r="F55" s="93">
        <v>11</v>
      </c>
      <c r="G55" s="93">
        <v>12</v>
      </c>
      <c r="H55" s="94">
        <v>15</v>
      </c>
      <c r="I55" s="93">
        <v>15</v>
      </c>
      <c r="J55" s="95">
        <v>13</v>
      </c>
      <c r="K55" s="93">
        <v>15</v>
      </c>
      <c r="L55" s="93">
        <v>15</v>
      </c>
      <c r="M55" s="93">
        <v>16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715294</v>
      </c>
      <c r="F64" s="93">
        <f t="shared" ref="F64:M64" si="9">F65+F68</f>
        <v>773473</v>
      </c>
      <c r="G64" s="93">
        <f t="shared" si="9"/>
        <v>808877</v>
      </c>
      <c r="H64" s="94">
        <f t="shared" si="9"/>
        <v>852325</v>
      </c>
      <c r="I64" s="93">
        <f t="shared" si="9"/>
        <v>852325</v>
      </c>
      <c r="J64" s="95">
        <f t="shared" si="9"/>
        <v>913343</v>
      </c>
      <c r="K64" s="93">
        <f t="shared" si="9"/>
        <v>904783</v>
      </c>
      <c r="L64" s="93">
        <f t="shared" si="9"/>
        <v>945972</v>
      </c>
      <c r="M64" s="93">
        <f t="shared" si="9"/>
        <v>995610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715294</v>
      </c>
      <c r="F65" s="100">
        <f t="shared" ref="F65:M65" si="10">SUM(F66:F67)</f>
        <v>773473</v>
      </c>
      <c r="G65" s="100">
        <f t="shared" si="10"/>
        <v>808877</v>
      </c>
      <c r="H65" s="101">
        <f t="shared" si="10"/>
        <v>852325</v>
      </c>
      <c r="I65" s="100">
        <f t="shared" si="10"/>
        <v>852325</v>
      </c>
      <c r="J65" s="102">
        <f t="shared" si="10"/>
        <v>913343</v>
      </c>
      <c r="K65" s="100">
        <f t="shared" si="10"/>
        <v>904783</v>
      </c>
      <c r="L65" s="100">
        <f t="shared" si="10"/>
        <v>945972</v>
      </c>
      <c r="M65" s="100">
        <f t="shared" si="10"/>
        <v>995610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715294</v>
      </c>
      <c r="F66" s="79">
        <v>773473</v>
      </c>
      <c r="G66" s="79">
        <v>808877</v>
      </c>
      <c r="H66" s="80">
        <v>852325</v>
      </c>
      <c r="I66" s="79">
        <v>852325</v>
      </c>
      <c r="J66" s="81">
        <v>913343</v>
      </c>
      <c r="K66" s="79">
        <v>904783</v>
      </c>
      <c r="L66" s="79">
        <v>945972</v>
      </c>
      <c r="M66" s="81">
        <v>995610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27</v>
      </c>
      <c r="H73" s="87">
        <f t="shared" si="12"/>
        <v>0</v>
      </c>
      <c r="I73" s="86">
        <f t="shared" si="12"/>
        <v>0</v>
      </c>
      <c r="J73" s="88">
        <f t="shared" si="12"/>
        <v>43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27</v>
      </c>
      <c r="H74" s="80">
        <v>0</v>
      </c>
      <c r="I74" s="79">
        <v>0</v>
      </c>
      <c r="J74" s="81">
        <v>43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710</v>
      </c>
      <c r="F77" s="72">
        <f t="shared" ref="F77:M77" si="13">F78+F81+F84+F85+F86+F87+F88</f>
        <v>39</v>
      </c>
      <c r="G77" s="72">
        <f t="shared" si="13"/>
        <v>95</v>
      </c>
      <c r="H77" s="73">
        <f t="shared" si="13"/>
        <v>276</v>
      </c>
      <c r="I77" s="72">
        <f t="shared" si="13"/>
        <v>276</v>
      </c>
      <c r="J77" s="74">
        <f t="shared" si="13"/>
        <v>273</v>
      </c>
      <c r="K77" s="72">
        <f t="shared" si="13"/>
        <v>276</v>
      </c>
      <c r="L77" s="72">
        <f t="shared" si="13"/>
        <v>293</v>
      </c>
      <c r="M77" s="72">
        <f t="shared" si="13"/>
        <v>309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710</v>
      </c>
      <c r="F81" s="86">
        <f t="shared" ref="F81:M81" si="15">SUM(F82:F83)</f>
        <v>39</v>
      </c>
      <c r="G81" s="86">
        <f t="shared" si="15"/>
        <v>95</v>
      </c>
      <c r="H81" s="87">
        <f t="shared" si="15"/>
        <v>276</v>
      </c>
      <c r="I81" s="86">
        <f t="shared" si="15"/>
        <v>276</v>
      </c>
      <c r="J81" s="88">
        <f t="shared" si="15"/>
        <v>273</v>
      </c>
      <c r="K81" s="86">
        <f t="shared" si="15"/>
        <v>276</v>
      </c>
      <c r="L81" s="86">
        <f t="shared" si="15"/>
        <v>293</v>
      </c>
      <c r="M81" s="86">
        <f t="shared" si="15"/>
        <v>309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710</v>
      </c>
      <c r="F83" s="93">
        <v>39</v>
      </c>
      <c r="G83" s="93">
        <v>95</v>
      </c>
      <c r="H83" s="94">
        <v>276</v>
      </c>
      <c r="I83" s="93">
        <v>276</v>
      </c>
      <c r="J83" s="95">
        <v>273</v>
      </c>
      <c r="K83" s="93">
        <v>276</v>
      </c>
      <c r="L83" s="93">
        <v>293</v>
      </c>
      <c r="M83" s="93">
        <v>309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770535</v>
      </c>
      <c r="F92" s="46">
        <f t="shared" ref="F92:M92" si="16">F4+F51+F77+F90</f>
        <v>887181</v>
      </c>
      <c r="G92" s="46">
        <f t="shared" si="16"/>
        <v>1012986</v>
      </c>
      <c r="H92" s="47">
        <f t="shared" si="16"/>
        <v>1078735</v>
      </c>
      <c r="I92" s="46">
        <f t="shared" si="16"/>
        <v>1133735</v>
      </c>
      <c r="J92" s="48">
        <f t="shared" si="16"/>
        <v>1133735</v>
      </c>
      <c r="K92" s="46">
        <f t="shared" si="16"/>
        <v>1184123</v>
      </c>
      <c r="L92" s="46">
        <f t="shared" si="16"/>
        <v>1288008</v>
      </c>
      <c r="M92" s="46">
        <f t="shared" si="16"/>
        <v>1357434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158</v>
      </c>
      <c r="G3" s="17" t="s">
        <v>157</v>
      </c>
      <c r="H3" s="173" t="s">
        <v>156</v>
      </c>
      <c r="I3" s="174"/>
      <c r="J3" s="175"/>
      <c r="K3" s="17" t="s">
        <v>155</v>
      </c>
      <c r="L3" s="17" t="s">
        <v>154</v>
      </c>
      <c r="M3" s="17" t="s">
        <v>153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497804</v>
      </c>
      <c r="F4" s="72">
        <f t="shared" ref="F4:M4" si="0">F5+F8+F47</f>
        <v>519395</v>
      </c>
      <c r="G4" s="72">
        <f t="shared" si="0"/>
        <v>563339</v>
      </c>
      <c r="H4" s="73">
        <f t="shared" si="0"/>
        <v>671008</v>
      </c>
      <c r="I4" s="72">
        <f t="shared" si="0"/>
        <v>626008</v>
      </c>
      <c r="J4" s="74">
        <f t="shared" si="0"/>
        <v>625574</v>
      </c>
      <c r="K4" s="72">
        <f t="shared" si="0"/>
        <v>666270</v>
      </c>
      <c r="L4" s="72">
        <f t="shared" si="0"/>
        <v>711453</v>
      </c>
      <c r="M4" s="72">
        <f t="shared" si="0"/>
        <v>749160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357173</v>
      </c>
      <c r="F5" s="100">
        <f t="shared" ref="F5:M5" si="1">SUM(F6:F7)</f>
        <v>375061</v>
      </c>
      <c r="G5" s="100">
        <f t="shared" si="1"/>
        <v>395032</v>
      </c>
      <c r="H5" s="101">
        <f t="shared" si="1"/>
        <v>524000</v>
      </c>
      <c r="I5" s="100">
        <f t="shared" si="1"/>
        <v>479000</v>
      </c>
      <c r="J5" s="102">
        <f t="shared" si="1"/>
        <v>476260</v>
      </c>
      <c r="K5" s="100">
        <f t="shared" si="1"/>
        <v>515620</v>
      </c>
      <c r="L5" s="100">
        <f t="shared" si="1"/>
        <v>553258</v>
      </c>
      <c r="M5" s="100">
        <f t="shared" si="1"/>
        <v>582581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308733</v>
      </c>
      <c r="F6" s="79">
        <v>324264</v>
      </c>
      <c r="G6" s="79">
        <v>342867</v>
      </c>
      <c r="H6" s="80">
        <v>465120</v>
      </c>
      <c r="I6" s="79">
        <v>420120</v>
      </c>
      <c r="J6" s="81">
        <v>417380</v>
      </c>
      <c r="K6" s="79">
        <v>453502</v>
      </c>
      <c r="L6" s="79">
        <v>487413</v>
      </c>
      <c r="M6" s="79">
        <v>513246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48440</v>
      </c>
      <c r="F7" s="93">
        <v>50797</v>
      </c>
      <c r="G7" s="93">
        <v>52165</v>
      </c>
      <c r="H7" s="94">
        <v>58880</v>
      </c>
      <c r="I7" s="93">
        <v>58880</v>
      </c>
      <c r="J7" s="95">
        <v>58880</v>
      </c>
      <c r="K7" s="93">
        <v>62118</v>
      </c>
      <c r="L7" s="93">
        <v>65845</v>
      </c>
      <c r="M7" s="93">
        <v>69335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140631</v>
      </c>
      <c r="F8" s="100">
        <f t="shared" ref="F8:M8" si="2">SUM(F9:F46)</f>
        <v>144334</v>
      </c>
      <c r="G8" s="100">
        <f t="shared" si="2"/>
        <v>168307</v>
      </c>
      <c r="H8" s="101">
        <f t="shared" si="2"/>
        <v>147008</v>
      </c>
      <c r="I8" s="100">
        <f t="shared" si="2"/>
        <v>147008</v>
      </c>
      <c r="J8" s="102">
        <f t="shared" si="2"/>
        <v>149314</v>
      </c>
      <c r="K8" s="100">
        <f t="shared" si="2"/>
        <v>150650</v>
      </c>
      <c r="L8" s="100">
        <f t="shared" si="2"/>
        <v>158195</v>
      </c>
      <c r="M8" s="100">
        <f t="shared" si="2"/>
        <v>166579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1331</v>
      </c>
      <c r="F10" s="86">
        <v>159</v>
      </c>
      <c r="G10" s="86">
        <v>131</v>
      </c>
      <c r="H10" s="87">
        <v>183</v>
      </c>
      <c r="I10" s="86">
        <v>183</v>
      </c>
      <c r="J10" s="88">
        <v>183</v>
      </c>
      <c r="K10" s="86">
        <v>192</v>
      </c>
      <c r="L10" s="86">
        <v>202</v>
      </c>
      <c r="M10" s="86">
        <v>214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834</v>
      </c>
      <c r="F11" s="86">
        <v>2121</v>
      </c>
      <c r="G11" s="86">
        <v>868</v>
      </c>
      <c r="H11" s="87">
        <v>2439</v>
      </c>
      <c r="I11" s="86">
        <v>2439</v>
      </c>
      <c r="J11" s="88">
        <v>2439</v>
      </c>
      <c r="K11" s="86">
        <v>2561</v>
      </c>
      <c r="L11" s="86">
        <v>2689</v>
      </c>
      <c r="M11" s="86">
        <v>2831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24</v>
      </c>
      <c r="F12" s="86">
        <v>10</v>
      </c>
      <c r="G12" s="86">
        <v>23</v>
      </c>
      <c r="H12" s="87">
        <v>12</v>
      </c>
      <c r="I12" s="86">
        <v>12</v>
      </c>
      <c r="J12" s="88">
        <v>12</v>
      </c>
      <c r="K12" s="86">
        <v>13</v>
      </c>
      <c r="L12" s="86">
        <v>14</v>
      </c>
      <c r="M12" s="86">
        <v>15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1416</v>
      </c>
      <c r="F14" s="86">
        <v>31</v>
      </c>
      <c r="G14" s="86">
        <v>55</v>
      </c>
      <c r="H14" s="87">
        <v>36</v>
      </c>
      <c r="I14" s="86">
        <v>36</v>
      </c>
      <c r="J14" s="88">
        <v>36</v>
      </c>
      <c r="K14" s="86">
        <v>38</v>
      </c>
      <c r="L14" s="86">
        <v>40</v>
      </c>
      <c r="M14" s="86">
        <v>42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8422</v>
      </c>
      <c r="F15" s="86">
        <v>7584</v>
      </c>
      <c r="G15" s="86">
        <v>8833</v>
      </c>
      <c r="H15" s="87">
        <v>8722</v>
      </c>
      <c r="I15" s="86">
        <v>8722</v>
      </c>
      <c r="J15" s="88">
        <v>8386</v>
      </c>
      <c r="K15" s="86">
        <v>9158</v>
      </c>
      <c r="L15" s="86">
        <v>9616</v>
      </c>
      <c r="M15" s="86">
        <v>10126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13641</v>
      </c>
      <c r="F16" s="86">
        <v>8580</v>
      </c>
      <c r="G16" s="86">
        <v>10692</v>
      </c>
      <c r="H16" s="87">
        <v>9867</v>
      </c>
      <c r="I16" s="86">
        <v>9867</v>
      </c>
      <c r="J16" s="88">
        <v>5842</v>
      </c>
      <c r="K16" s="86">
        <v>10360</v>
      </c>
      <c r="L16" s="86">
        <v>10878</v>
      </c>
      <c r="M16" s="86">
        <v>11445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7439</v>
      </c>
      <c r="F17" s="86">
        <v>24856</v>
      </c>
      <c r="G17" s="86">
        <v>9213</v>
      </c>
      <c r="H17" s="87">
        <v>17017</v>
      </c>
      <c r="I17" s="86">
        <v>17017</v>
      </c>
      <c r="J17" s="88">
        <v>14521</v>
      </c>
      <c r="K17" s="86">
        <v>14148</v>
      </c>
      <c r="L17" s="86">
        <v>14855</v>
      </c>
      <c r="M17" s="86">
        <v>15642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16</v>
      </c>
      <c r="F18" s="86">
        <v>618</v>
      </c>
      <c r="G18" s="86">
        <v>750</v>
      </c>
      <c r="H18" s="87">
        <v>711</v>
      </c>
      <c r="I18" s="86">
        <v>711</v>
      </c>
      <c r="J18" s="88">
        <v>711</v>
      </c>
      <c r="K18" s="86">
        <v>747</v>
      </c>
      <c r="L18" s="86">
        <v>784</v>
      </c>
      <c r="M18" s="86">
        <v>825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639</v>
      </c>
      <c r="F21" s="86">
        <v>789</v>
      </c>
      <c r="G21" s="86">
        <v>1525</v>
      </c>
      <c r="H21" s="87">
        <v>907</v>
      </c>
      <c r="I21" s="86">
        <v>907</v>
      </c>
      <c r="J21" s="88">
        <v>907</v>
      </c>
      <c r="K21" s="86">
        <v>952</v>
      </c>
      <c r="L21" s="86">
        <v>1000</v>
      </c>
      <c r="M21" s="86">
        <v>1053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30403</v>
      </c>
      <c r="F22" s="86">
        <v>18635</v>
      </c>
      <c r="G22" s="86">
        <v>28157</v>
      </c>
      <c r="H22" s="87">
        <v>3877</v>
      </c>
      <c r="I22" s="86">
        <v>3877</v>
      </c>
      <c r="J22" s="88">
        <v>877</v>
      </c>
      <c r="K22" s="86">
        <v>4283</v>
      </c>
      <c r="L22" s="86">
        <v>4725</v>
      </c>
      <c r="M22" s="86">
        <v>4975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1642</v>
      </c>
      <c r="F23" s="86">
        <v>358</v>
      </c>
      <c r="G23" s="86">
        <v>1048</v>
      </c>
      <c r="H23" s="87">
        <v>412</v>
      </c>
      <c r="I23" s="86">
        <v>412</v>
      </c>
      <c r="J23" s="88">
        <v>412</v>
      </c>
      <c r="K23" s="86">
        <v>433</v>
      </c>
      <c r="L23" s="86">
        <v>455</v>
      </c>
      <c r="M23" s="86">
        <v>479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26087</v>
      </c>
      <c r="H25" s="87">
        <v>10000</v>
      </c>
      <c r="I25" s="86">
        <v>10000</v>
      </c>
      <c r="J25" s="88">
        <v>28021</v>
      </c>
      <c r="K25" s="86">
        <v>10300</v>
      </c>
      <c r="L25" s="86">
        <v>10600</v>
      </c>
      <c r="M25" s="86">
        <v>11162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23</v>
      </c>
      <c r="F29" s="86">
        <v>32</v>
      </c>
      <c r="G29" s="86">
        <v>38</v>
      </c>
      <c r="H29" s="87">
        <v>37</v>
      </c>
      <c r="I29" s="86">
        <v>37</v>
      </c>
      <c r="J29" s="88">
        <v>37</v>
      </c>
      <c r="K29" s="86">
        <v>39</v>
      </c>
      <c r="L29" s="86">
        <v>41</v>
      </c>
      <c r="M29" s="86">
        <v>43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11082</v>
      </c>
      <c r="F30" s="86">
        <v>14300</v>
      </c>
      <c r="G30" s="86">
        <v>48</v>
      </c>
      <c r="H30" s="87">
        <v>16866</v>
      </c>
      <c r="I30" s="86">
        <v>16866</v>
      </c>
      <c r="J30" s="88">
        <v>16866</v>
      </c>
      <c r="K30" s="86">
        <v>17709</v>
      </c>
      <c r="L30" s="86">
        <v>18594</v>
      </c>
      <c r="M30" s="86">
        <v>19580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262</v>
      </c>
      <c r="F31" s="86">
        <v>151</v>
      </c>
      <c r="G31" s="86">
        <v>154</v>
      </c>
      <c r="H31" s="87">
        <v>174</v>
      </c>
      <c r="I31" s="86">
        <v>174</v>
      </c>
      <c r="J31" s="88">
        <v>174</v>
      </c>
      <c r="K31" s="86">
        <v>183</v>
      </c>
      <c r="L31" s="86">
        <v>192</v>
      </c>
      <c r="M31" s="86">
        <v>203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151</v>
      </c>
      <c r="F32" s="86">
        <v>454</v>
      </c>
      <c r="G32" s="86">
        <v>110</v>
      </c>
      <c r="H32" s="87">
        <v>523</v>
      </c>
      <c r="I32" s="86">
        <v>523</v>
      </c>
      <c r="J32" s="88">
        <v>523</v>
      </c>
      <c r="K32" s="86">
        <v>549</v>
      </c>
      <c r="L32" s="86">
        <v>576</v>
      </c>
      <c r="M32" s="86">
        <v>607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22</v>
      </c>
      <c r="F33" s="86">
        <v>59</v>
      </c>
      <c r="G33" s="86">
        <v>25</v>
      </c>
      <c r="H33" s="87">
        <v>68</v>
      </c>
      <c r="I33" s="86">
        <v>68</v>
      </c>
      <c r="J33" s="88">
        <v>68</v>
      </c>
      <c r="K33" s="86">
        <v>71</v>
      </c>
      <c r="L33" s="86">
        <v>75</v>
      </c>
      <c r="M33" s="86">
        <v>79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7</v>
      </c>
      <c r="F34" s="86">
        <v>7</v>
      </c>
      <c r="G34" s="86">
        <v>0</v>
      </c>
      <c r="H34" s="87">
        <v>8</v>
      </c>
      <c r="I34" s="86">
        <v>8</v>
      </c>
      <c r="J34" s="88">
        <v>8</v>
      </c>
      <c r="K34" s="86">
        <v>8</v>
      </c>
      <c r="L34" s="86">
        <v>8</v>
      </c>
      <c r="M34" s="86">
        <v>8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5204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4161</v>
      </c>
      <c r="F37" s="86">
        <v>5427</v>
      </c>
      <c r="G37" s="86">
        <v>0</v>
      </c>
      <c r="H37" s="87">
        <v>6241</v>
      </c>
      <c r="I37" s="86">
        <v>6241</v>
      </c>
      <c r="J37" s="88">
        <v>6383</v>
      </c>
      <c r="K37" s="86">
        <v>6553</v>
      </c>
      <c r="L37" s="86">
        <v>6881</v>
      </c>
      <c r="M37" s="86">
        <v>7245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6866</v>
      </c>
      <c r="F38" s="86">
        <v>7035</v>
      </c>
      <c r="G38" s="86">
        <v>10481</v>
      </c>
      <c r="H38" s="87">
        <v>9042</v>
      </c>
      <c r="I38" s="86">
        <v>9042</v>
      </c>
      <c r="J38" s="88">
        <v>9042</v>
      </c>
      <c r="K38" s="86">
        <v>9494</v>
      </c>
      <c r="L38" s="86">
        <v>9969</v>
      </c>
      <c r="M38" s="86">
        <v>10498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12520</v>
      </c>
      <c r="F39" s="86">
        <v>15041</v>
      </c>
      <c r="G39" s="86">
        <v>21963</v>
      </c>
      <c r="H39" s="87">
        <v>18043</v>
      </c>
      <c r="I39" s="86">
        <v>18043</v>
      </c>
      <c r="J39" s="88">
        <v>18043</v>
      </c>
      <c r="K39" s="86">
        <v>18945</v>
      </c>
      <c r="L39" s="86">
        <v>19892</v>
      </c>
      <c r="M39" s="86">
        <v>20946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19133</v>
      </c>
      <c r="F40" s="86">
        <v>20372</v>
      </c>
      <c r="G40" s="86">
        <v>24311</v>
      </c>
      <c r="H40" s="87">
        <v>23428</v>
      </c>
      <c r="I40" s="86">
        <v>23428</v>
      </c>
      <c r="J40" s="88">
        <v>17428</v>
      </c>
      <c r="K40" s="86">
        <v>24599</v>
      </c>
      <c r="L40" s="86">
        <v>25829</v>
      </c>
      <c r="M40" s="86">
        <v>27198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100</v>
      </c>
      <c r="F41" s="86">
        <v>0</v>
      </c>
      <c r="G41" s="86">
        <v>3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16667</v>
      </c>
      <c r="F42" s="86">
        <v>15040</v>
      </c>
      <c r="G42" s="86">
        <v>15579</v>
      </c>
      <c r="H42" s="87">
        <v>15319</v>
      </c>
      <c r="I42" s="86">
        <v>15319</v>
      </c>
      <c r="J42" s="88">
        <v>15319</v>
      </c>
      <c r="K42" s="86">
        <v>16085</v>
      </c>
      <c r="L42" s="86">
        <v>16889</v>
      </c>
      <c r="M42" s="86">
        <v>17783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725</v>
      </c>
      <c r="F43" s="86">
        <v>414</v>
      </c>
      <c r="G43" s="86">
        <v>435</v>
      </c>
      <c r="H43" s="87">
        <v>476</v>
      </c>
      <c r="I43" s="86">
        <v>476</v>
      </c>
      <c r="J43" s="88">
        <v>476</v>
      </c>
      <c r="K43" s="86">
        <v>500</v>
      </c>
      <c r="L43" s="86">
        <v>525</v>
      </c>
      <c r="M43" s="86">
        <v>553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568</v>
      </c>
      <c r="F44" s="86">
        <v>2055</v>
      </c>
      <c r="G44" s="86">
        <v>2168</v>
      </c>
      <c r="H44" s="87">
        <v>2363</v>
      </c>
      <c r="I44" s="86">
        <v>2363</v>
      </c>
      <c r="J44" s="88">
        <v>2363</v>
      </c>
      <c r="K44" s="86">
        <v>2481</v>
      </c>
      <c r="L44" s="86">
        <v>2605</v>
      </c>
      <c r="M44" s="86">
        <v>2743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2487</v>
      </c>
      <c r="F45" s="86">
        <v>206</v>
      </c>
      <c r="G45" s="86">
        <v>406</v>
      </c>
      <c r="H45" s="87">
        <v>237</v>
      </c>
      <c r="I45" s="86">
        <v>237</v>
      </c>
      <c r="J45" s="88">
        <v>237</v>
      </c>
      <c r="K45" s="86">
        <v>249</v>
      </c>
      <c r="L45" s="86">
        <v>261</v>
      </c>
      <c r="M45" s="86">
        <v>284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1928</v>
      </c>
      <c r="F51" s="72">
        <f t="shared" ref="F51:M51" si="4">F52+F59+F62+F63+F64+F72+F73</f>
        <v>807</v>
      </c>
      <c r="G51" s="72">
        <f t="shared" si="4"/>
        <v>1592</v>
      </c>
      <c r="H51" s="73">
        <f t="shared" si="4"/>
        <v>921</v>
      </c>
      <c r="I51" s="72">
        <f t="shared" si="4"/>
        <v>921</v>
      </c>
      <c r="J51" s="74">
        <f t="shared" si="4"/>
        <v>1353</v>
      </c>
      <c r="K51" s="72">
        <f t="shared" si="4"/>
        <v>958</v>
      </c>
      <c r="L51" s="72">
        <f t="shared" si="4"/>
        <v>1001</v>
      </c>
      <c r="M51" s="72">
        <f t="shared" si="4"/>
        <v>1054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213</v>
      </c>
      <c r="F52" s="79">
        <f t="shared" ref="F52:M52" si="5">F53+F56</f>
        <v>226</v>
      </c>
      <c r="G52" s="79">
        <f t="shared" si="5"/>
        <v>426</v>
      </c>
      <c r="H52" s="80">
        <f t="shared" si="5"/>
        <v>250</v>
      </c>
      <c r="I52" s="79">
        <f t="shared" si="5"/>
        <v>250</v>
      </c>
      <c r="J52" s="81">
        <f t="shared" si="5"/>
        <v>346</v>
      </c>
      <c r="K52" s="79">
        <f t="shared" si="5"/>
        <v>250</v>
      </c>
      <c r="L52" s="79">
        <f t="shared" si="5"/>
        <v>250</v>
      </c>
      <c r="M52" s="79">
        <f t="shared" si="5"/>
        <v>263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213</v>
      </c>
      <c r="F53" s="93">
        <f t="shared" ref="F53:M53" si="6">SUM(F54:F55)</f>
        <v>226</v>
      </c>
      <c r="G53" s="93">
        <f t="shared" si="6"/>
        <v>426</v>
      </c>
      <c r="H53" s="94">
        <f t="shared" si="6"/>
        <v>250</v>
      </c>
      <c r="I53" s="93">
        <f t="shared" si="6"/>
        <v>250</v>
      </c>
      <c r="J53" s="95">
        <f t="shared" si="6"/>
        <v>346</v>
      </c>
      <c r="K53" s="93">
        <f t="shared" si="6"/>
        <v>250</v>
      </c>
      <c r="L53" s="93">
        <f t="shared" si="6"/>
        <v>250</v>
      </c>
      <c r="M53" s="93">
        <f t="shared" si="6"/>
        <v>263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213</v>
      </c>
      <c r="F55" s="93">
        <v>226</v>
      </c>
      <c r="G55" s="93">
        <v>426</v>
      </c>
      <c r="H55" s="94">
        <v>250</v>
      </c>
      <c r="I55" s="93">
        <v>250</v>
      </c>
      <c r="J55" s="95">
        <v>346</v>
      </c>
      <c r="K55" s="93">
        <v>250</v>
      </c>
      <c r="L55" s="93">
        <v>250</v>
      </c>
      <c r="M55" s="93">
        <v>263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1715</v>
      </c>
      <c r="F73" s="86">
        <f t="shared" ref="F73:M73" si="12">SUM(F74:F75)</f>
        <v>581</v>
      </c>
      <c r="G73" s="86">
        <f t="shared" si="12"/>
        <v>1166</v>
      </c>
      <c r="H73" s="87">
        <f t="shared" si="12"/>
        <v>671</v>
      </c>
      <c r="I73" s="86">
        <f t="shared" si="12"/>
        <v>671</v>
      </c>
      <c r="J73" s="88">
        <f t="shared" si="12"/>
        <v>1007</v>
      </c>
      <c r="K73" s="86">
        <f t="shared" si="12"/>
        <v>708</v>
      </c>
      <c r="L73" s="86">
        <f t="shared" si="12"/>
        <v>751</v>
      </c>
      <c r="M73" s="86">
        <f t="shared" si="12"/>
        <v>791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41</v>
      </c>
      <c r="F74" s="79">
        <v>570</v>
      </c>
      <c r="G74" s="79">
        <v>824</v>
      </c>
      <c r="H74" s="80">
        <v>658</v>
      </c>
      <c r="I74" s="79">
        <v>658</v>
      </c>
      <c r="J74" s="81">
        <v>658</v>
      </c>
      <c r="K74" s="79">
        <v>694</v>
      </c>
      <c r="L74" s="79">
        <v>736</v>
      </c>
      <c r="M74" s="79">
        <v>775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1674</v>
      </c>
      <c r="F75" s="93">
        <v>11</v>
      </c>
      <c r="G75" s="93">
        <v>342</v>
      </c>
      <c r="H75" s="94">
        <v>13</v>
      </c>
      <c r="I75" s="93">
        <v>13</v>
      </c>
      <c r="J75" s="95">
        <v>349</v>
      </c>
      <c r="K75" s="93">
        <v>14</v>
      </c>
      <c r="L75" s="93">
        <v>15</v>
      </c>
      <c r="M75" s="93">
        <v>16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17939</v>
      </c>
      <c r="F77" s="72">
        <f t="shared" ref="F77:M77" si="13">F78+F81+F84+F85+F86+F87+F88</f>
        <v>38888</v>
      </c>
      <c r="G77" s="72">
        <f t="shared" si="13"/>
        <v>1401</v>
      </c>
      <c r="H77" s="73">
        <f t="shared" si="13"/>
        <v>28731</v>
      </c>
      <c r="I77" s="72">
        <f t="shared" si="13"/>
        <v>28731</v>
      </c>
      <c r="J77" s="74">
        <f t="shared" si="13"/>
        <v>28731</v>
      </c>
      <c r="K77" s="72">
        <f t="shared" si="13"/>
        <v>32512</v>
      </c>
      <c r="L77" s="72">
        <f t="shared" si="13"/>
        <v>48316</v>
      </c>
      <c r="M77" s="72">
        <f t="shared" si="13"/>
        <v>50877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17939</v>
      </c>
      <c r="F81" s="86">
        <f t="shared" ref="F81:M81" si="15">SUM(F82:F83)</f>
        <v>38888</v>
      </c>
      <c r="G81" s="86">
        <f t="shared" si="15"/>
        <v>1401</v>
      </c>
      <c r="H81" s="87">
        <f t="shared" si="15"/>
        <v>28731</v>
      </c>
      <c r="I81" s="86">
        <f t="shared" si="15"/>
        <v>28731</v>
      </c>
      <c r="J81" s="88">
        <f t="shared" si="15"/>
        <v>28731</v>
      </c>
      <c r="K81" s="86">
        <f t="shared" si="15"/>
        <v>32512</v>
      </c>
      <c r="L81" s="86">
        <f t="shared" si="15"/>
        <v>48316</v>
      </c>
      <c r="M81" s="86">
        <f t="shared" si="15"/>
        <v>50877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15490</v>
      </c>
      <c r="F82" s="79">
        <v>30404</v>
      </c>
      <c r="G82" s="79">
        <v>0</v>
      </c>
      <c r="H82" s="80">
        <v>27604</v>
      </c>
      <c r="I82" s="79">
        <v>27604</v>
      </c>
      <c r="J82" s="81">
        <v>27604</v>
      </c>
      <c r="K82" s="79">
        <v>31322</v>
      </c>
      <c r="L82" s="79">
        <v>47055</v>
      </c>
      <c r="M82" s="79">
        <v>49549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2449</v>
      </c>
      <c r="F83" s="93">
        <v>8484</v>
      </c>
      <c r="G83" s="93">
        <v>1401</v>
      </c>
      <c r="H83" s="94">
        <v>1127</v>
      </c>
      <c r="I83" s="93">
        <v>1127</v>
      </c>
      <c r="J83" s="95">
        <v>1127</v>
      </c>
      <c r="K83" s="93">
        <v>1190</v>
      </c>
      <c r="L83" s="93">
        <v>1261</v>
      </c>
      <c r="M83" s="93">
        <v>1328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27</v>
      </c>
      <c r="F90" s="72">
        <v>55</v>
      </c>
      <c r="G90" s="72">
        <v>0</v>
      </c>
      <c r="H90" s="73">
        <v>0</v>
      </c>
      <c r="I90" s="72">
        <v>0</v>
      </c>
      <c r="J90" s="74">
        <v>2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517698</v>
      </c>
      <c r="F92" s="46">
        <f t="shared" ref="F92:M92" si="16">F4+F51+F77+F90</f>
        <v>559145</v>
      </c>
      <c r="G92" s="46">
        <f t="shared" si="16"/>
        <v>566332</v>
      </c>
      <c r="H92" s="47">
        <f t="shared" si="16"/>
        <v>700660</v>
      </c>
      <c r="I92" s="46">
        <f t="shared" si="16"/>
        <v>655660</v>
      </c>
      <c r="J92" s="48">
        <f t="shared" si="16"/>
        <v>655660</v>
      </c>
      <c r="K92" s="46">
        <f t="shared" si="16"/>
        <v>699740</v>
      </c>
      <c r="L92" s="46">
        <f t="shared" si="16"/>
        <v>760770</v>
      </c>
      <c r="M92" s="46">
        <f t="shared" si="16"/>
        <v>801091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167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  <c r="Z3" s="54" t="s">
        <v>32</v>
      </c>
    </row>
    <row r="4" spans="1:27" s="14" customFormat="1" ht="12.75" customHeight="1" x14ac:dyDescent="0.25">
      <c r="A4" s="25"/>
      <c r="B4" s="55" t="s">
        <v>148</v>
      </c>
      <c r="C4" s="33">
        <v>362581</v>
      </c>
      <c r="D4" s="33">
        <v>204483</v>
      </c>
      <c r="E4" s="33">
        <v>250657</v>
      </c>
      <c r="F4" s="27">
        <v>260532</v>
      </c>
      <c r="G4" s="28">
        <v>243870</v>
      </c>
      <c r="H4" s="29">
        <v>243870</v>
      </c>
      <c r="I4" s="33">
        <v>254624</v>
      </c>
      <c r="J4" s="33">
        <v>254063</v>
      </c>
      <c r="K4" s="33">
        <v>267560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149</v>
      </c>
      <c r="C5" s="33">
        <v>4252323</v>
      </c>
      <c r="D5" s="33">
        <v>4948311</v>
      </c>
      <c r="E5" s="33">
        <v>5766900</v>
      </c>
      <c r="F5" s="32">
        <v>5981398</v>
      </c>
      <c r="G5" s="33">
        <v>5975806</v>
      </c>
      <c r="H5" s="34">
        <v>5975806</v>
      </c>
      <c r="I5" s="33">
        <v>6877668</v>
      </c>
      <c r="J5" s="33">
        <v>7156086</v>
      </c>
      <c r="K5" s="33">
        <v>7529168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150</v>
      </c>
      <c r="C6" s="33">
        <v>770535</v>
      </c>
      <c r="D6" s="33">
        <v>887181</v>
      </c>
      <c r="E6" s="33">
        <v>1012986</v>
      </c>
      <c r="F6" s="32">
        <v>1078735</v>
      </c>
      <c r="G6" s="33">
        <v>1133735</v>
      </c>
      <c r="H6" s="34">
        <v>1133735</v>
      </c>
      <c r="I6" s="33">
        <v>1184123</v>
      </c>
      <c r="J6" s="33">
        <v>1288008</v>
      </c>
      <c r="K6" s="33">
        <v>1357434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151</v>
      </c>
      <c r="C7" s="33">
        <v>517698</v>
      </c>
      <c r="D7" s="33">
        <v>559145</v>
      </c>
      <c r="E7" s="33">
        <v>566332</v>
      </c>
      <c r="F7" s="32">
        <v>700660</v>
      </c>
      <c r="G7" s="33">
        <v>655660</v>
      </c>
      <c r="H7" s="34">
        <v>655660</v>
      </c>
      <c r="I7" s="33">
        <v>699740</v>
      </c>
      <c r="J7" s="33">
        <v>760770</v>
      </c>
      <c r="K7" s="33">
        <v>801091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152</v>
      </c>
      <c r="C8" s="33">
        <v>55786</v>
      </c>
      <c r="D8" s="33">
        <v>40735</v>
      </c>
      <c r="E8" s="33">
        <v>53433</v>
      </c>
      <c r="F8" s="32">
        <v>45010</v>
      </c>
      <c r="G8" s="33">
        <v>37010</v>
      </c>
      <c r="H8" s="34">
        <v>37010</v>
      </c>
      <c r="I8" s="33">
        <v>44440</v>
      </c>
      <c r="J8" s="33">
        <v>45100</v>
      </c>
      <c r="K8" s="33">
        <v>46702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122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132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141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142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5958923</v>
      </c>
      <c r="D19" s="46">
        <f t="shared" ref="D19:K19" si="1">SUM(D4:D18)</f>
        <v>6639855</v>
      </c>
      <c r="E19" s="46">
        <f t="shared" si="1"/>
        <v>7650308</v>
      </c>
      <c r="F19" s="47">
        <f t="shared" si="1"/>
        <v>8066335</v>
      </c>
      <c r="G19" s="46">
        <f t="shared" si="1"/>
        <v>8046081</v>
      </c>
      <c r="H19" s="48">
        <f t="shared" si="1"/>
        <v>8046081</v>
      </c>
      <c r="I19" s="46">
        <f t="shared" si="1"/>
        <v>9060595</v>
      </c>
      <c r="J19" s="46">
        <f t="shared" si="1"/>
        <v>9504027</v>
      </c>
      <c r="K19" s="46">
        <f t="shared" si="1"/>
        <v>10001955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158</v>
      </c>
      <c r="G3" s="17" t="s">
        <v>157</v>
      </c>
      <c r="H3" s="173" t="s">
        <v>156</v>
      </c>
      <c r="I3" s="174"/>
      <c r="J3" s="175"/>
      <c r="K3" s="17" t="s">
        <v>155</v>
      </c>
      <c r="L3" s="17" t="s">
        <v>154</v>
      </c>
      <c r="M3" s="17" t="s">
        <v>153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55672</v>
      </c>
      <c r="F4" s="72">
        <f t="shared" ref="F4:M4" si="0">F5+F8+F47</f>
        <v>40732</v>
      </c>
      <c r="G4" s="72">
        <f t="shared" si="0"/>
        <v>53424</v>
      </c>
      <c r="H4" s="73">
        <f t="shared" si="0"/>
        <v>44620</v>
      </c>
      <c r="I4" s="72">
        <f t="shared" si="0"/>
        <v>35120</v>
      </c>
      <c r="J4" s="74">
        <f t="shared" si="0"/>
        <v>35120</v>
      </c>
      <c r="K4" s="72">
        <f t="shared" si="0"/>
        <v>38050</v>
      </c>
      <c r="L4" s="72">
        <f t="shared" si="0"/>
        <v>39687</v>
      </c>
      <c r="M4" s="72">
        <f t="shared" si="0"/>
        <v>42267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10505</v>
      </c>
      <c r="F5" s="100">
        <f t="shared" ref="F5:M5" si="1">SUM(F6:F7)</f>
        <v>10631</v>
      </c>
      <c r="G5" s="100">
        <f t="shared" si="1"/>
        <v>12534</v>
      </c>
      <c r="H5" s="101">
        <f t="shared" si="1"/>
        <v>22699</v>
      </c>
      <c r="I5" s="100">
        <f t="shared" si="1"/>
        <v>14699</v>
      </c>
      <c r="J5" s="102">
        <f t="shared" si="1"/>
        <v>14308</v>
      </c>
      <c r="K5" s="100">
        <f t="shared" si="1"/>
        <v>20415</v>
      </c>
      <c r="L5" s="100">
        <f t="shared" si="1"/>
        <v>21759</v>
      </c>
      <c r="M5" s="100">
        <f t="shared" si="1"/>
        <v>23070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9276</v>
      </c>
      <c r="F6" s="79">
        <v>9455</v>
      </c>
      <c r="G6" s="79">
        <v>11154</v>
      </c>
      <c r="H6" s="80">
        <v>21346</v>
      </c>
      <c r="I6" s="79">
        <v>13346</v>
      </c>
      <c r="J6" s="81">
        <v>12955</v>
      </c>
      <c r="K6" s="79">
        <v>18987</v>
      </c>
      <c r="L6" s="79">
        <v>20246</v>
      </c>
      <c r="M6" s="79">
        <v>21477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1229</v>
      </c>
      <c r="F7" s="93">
        <v>1176</v>
      </c>
      <c r="G7" s="93">
        <v>1380</v>
      </c>
      <c r="H7" s="94">
        <v>1353</v>
      </c>
      <c r="I7" s="93">
        <v>1353</v>
      </c>
      <c r="J7" s="95">
        <v>1353</v>
      </c>
      <c r="K7" s="93">
        <v>1428</v>
      </c>
      <c r="L7" s="93">
        <v>1513</v>
      </c>
      <c r="M7" s="93">
        <v>1593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45167</v>
      </c>
      <c r="F8" s="100">
        <f t="shared" ref="F8:M8" si="2">SUM(F9:F46)</f>
        <v>30101</v>
      </c>
      <c r="G8" s="100">
        <f t="shared" si="2"/>
        <v>40890</v>
      </c>
      <c r="H8" s="101">
        <f t="shared" si="2"/>
        <v>21921</v>
      </c>
      <c r="I8" s="100">
        <f t="shared" si="2"/>
        <v>20421</v>
      </c>
      <c r="J8" s="102">
        <f t="shared" si="2"/>
        <v>20812</v>
      </c>
      <c r="K8" s="100">
        <f t="shared" si="2"/>
        <v>17635</v>
      </c>
      <c r="L8" s="100">
        <f t="shared" si="2"/>
        <v>17928</v>
      </c>
      <c r="M8" s="100">
        <f t="shared" si="2"/>
        <v>19197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40</v>
      </c>
      <c r="F10" s="86">
        <v>14</v>
      </c>
      <c r="G10" s="86">
        <v>3</v>
      </c>
      <c r="H10" s="87">
        <v>17</v>
      </c>
      <c r="I10" s="86">
        <v>17</v>
      </c>
      <c r="J10" s="88">
        <v>17</v>
      </c>
      <c r="K10" s="86">
        <v>18</v>
      </c>
      <c r="L10" s="86">
        <v>19</v>
      </c>
      <c r="M10" s="86">
        <v>20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37</v>
      </c>
      <c r="F11" s="86">
        <v>1</v>
      </c>
      <c r="G11" s="86">
        <v>7</v>
      </c>
      <c r="H11" s="87">
        <v>1</v>
      </c>
      <c r="I11" s="86">
        <v>1</v>
      </c>
      <c r="J11" s="88">
        <v>1</v>
      </c>
      <c r="K11" s="86">
        <v>1</v>
      </c>
      <c r="L11" s="86">
        <v>1</v>
      </c>
      <c r="M11" s="86">
        <v>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366</v>
      </c>
      <c r="F14" s="86">
        <v>640</v>
      </c>
      <c r="G14" s="86">
        <v>420</v>
      </c>
      <c r="H14" s="87">
        <v>737</v>
      </c>
      <c r="I14" s="86">
        <v>737</v>
      </c>
      <c r="J14" s="88">
        <v>737</v>
      </c>
      <c r="K14" s="86">
        <v>774</v>
      </c>
      <c r="L14" s="86">
        <v>813</v>
      </c>
      <c r="M14" s="86">
        <v>857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156</v>
      </c>
      <c r="F15" s="86">
        <v>777</v>
      </c>
      <c r="G15" s="86">
        <v>280</v>
      </c>
      <c r="H15" s="87">
        <v>893</v>
      </c>
      <c r="I15" s="86">
        <v>893</v>
      </c>
      <c r="J15" s="88">
        <v>893</v>
      </c>
      <c r="K15" s="86">
        <v>938</v>
      </c>
      <c r="L15" s="86">
        <v>985</v>
      </c>
      <c r="M15" s="86">
        <v>1037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33442</v>
      </c>
      <c r="F17" s="86">
        <v>10596</v>
      </c>
      <c r="G17" s="86">
        <v>10310</v>
      </c>
      <c r="H17" s="87">
        <v>12363</v>
      </c>
      <c r="I17" s="86">
        <v>10863</v>
      </c>
      <c r="J17" s="88">
        <v>11254</v>
      </c>
      <c r="K17" s="86">
        <v>7599</v>
      </c>
      <c r="L17" s="86">
        <v>7390</v>
      </c>
      <c r="M17" s="86">
        <v>8100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8209</v>
      </c>
      <c r="F18" s="86">
        <v>9929</v>
      </c>
      <c r="G18" s="86">
        <v>12431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363</v>
      </c>
      <c r="F22" s="86">
        <v>1488</v>
      </c>
      <c r="G22" s="86">
        <v>11104</v>
      </c>
      <c r="H22" s="87">
        <v>1661</v>
      </c>
      <c r="I22" s="86">
        <v>1661</v>
      </c>
      <c r="J22" s="88">
        <v>1661</v>
      </c>
      <c r="K22" s="86">
        <v>1747</v>
      </c>
      <c r="L22" s="86">
        <v>1837</v>
      </c>
      <c r="M22" s="86">
        <v>1934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115</v>
      </c>
      <c r="H25" s="87">
        <v>50</v>
      </c>
      <c r="I25" s="86">
        <v>50</v>
      </c>
      <c r="J25" s="88">
        <v>50</v>
      </c>
      <c r="K25" s="86">
        <v>50</v>
      </c>
      <c r="L25" s="86">
        <v>50</v>
      </c>
      <c r="M25" s="86">
        <v>53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</v>
      </c>
      <c r="F29" s="86">
        <v>9</v>
      </c>
      <c r="G29" s="86">
        <v>11</v>
      </c>
      <c r="H29" s="87">
        <v>10</v>
      </c>
      <c r="I29" s="86">
        <v>10</v>
      </c>
      <c r="J29" s="88">
        <v>10</v>
      </c>
      <c r="K29" s="86">
        <v>11</v>
      </c>
      <c r="L29" s="86">
        <v>12</v>
      </c>
      <c r="M29" s="86">
        <v>12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66</v>
      </c>
      <c r="F30" s="86">
        <v>103</v>
      </c>
      <c r="G30" s="86">
        <v>81</v>
      </c>
      <c r="H30" s="87">
        <v>118</v>
      </c>
      <c r="I30" s="86">
        <v>118</v>
      </c>
      <c r="J30" s="88">
        <v>118</v>
      </c>
      <c r="K30" s="86">
        <v>124</v>
      </c>
      <c r="L30" s="86">
        <v>130</v>
      </c>
      <c r="M30" s="86">
        <v>137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</v>
      </c>
      <c r="G32" s="86">
        <v>127</v>
      </c>
      <c r="H32" s="87">
        <v>1</v>
      </c>
      <c r="I32" s="86">
        <v>1</v>
      </c>
      <c r="J32" s="88">
        <v>1</v>
      </c>
      <c r="K32" s="86">
        <v>1</v>
      </c>
      <c r="L32" s="86">
        <v>1</v>
      </c>
      <c r="M32" s="86">
        <v>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9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1037</v>
      </c>
      <c r="G37" s="86">
        <v>0</v>
      </c>
      <c r="H37" s="87">
        <v>122</v>
      </c>
      <c r="I37" s="86">
        <v>122</v>
      </c>
      <c r="J37" s="88">
        <v>122</v>
      </c>
      <c r="K37" s="86">
        <v>128</v>
      </c>
      <c r="L37" s="86">
        <v>134</v>
      </c>
      <c r="M37" s="86">
        <v>141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57</v>
      </c>
      <c r="F38" s="86">
        <v>332</v>
      </c>
      <c r="G38" s="86">
        <v>83</v>
      </c>
      <c r="H38" s="87">
        <v>382</v>
      </c>
      <c r="I38" s="86">
        <v>382</v>
      </c>
      <c r="J38" s="88">
        <v>382</v>
      </c>
      <c r="K38" s="86">
        <v>401</v>
      </c>
      <c r="L38" s="86">
        <v>421</v>
      </c>
      <c r="M38" s="86">
        <v>443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18</v>
      </c>
      <c r="G39" s="86">
        <v>88</v>
      </c>
      <c r="H39" s="87">
        <v>21</v>
      </c>
      <c r="I39" s="86">
        <v>21</v>
      </c>
      <c r="J39" s="88">
        <v>21</v>
      </c>
      <c r="K39" s="86">
        <v>22</v>
      </c>
      <c r="L39" s="86">
        <v>23</v>
      </c>
      <c r="M39" s="86">
        <v>24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442</v>
      </c>
      <c r="F41" s="86">
        <v>1050</v>
      </c>
      <c r="G41" s="86">
        <v>2559</v>
      </c>
      <c r="H41" s="87">
        <v>1207</v>
      </c>
      <c r="I41" s="86">
        <v>1207</v>
      </c>
      <c r="J41" s="88">
        <v>1207</v>
      </c>
      <c r="K41" s="86">
        <v>1267</v>
      </c>
      <c r="L41" s="86">
        <v>1330</v>
      </c>
      <c r="M41" s="86">
        <v>1400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1661</v>
      </c>
      <c r="F42" s="86">
        <v>3486</v>
      </c>
      <c r="G42" s="86">
        <v>1838</v>
      </c>
      <c r="H42" s="87">
        <v>3624</v>
      </c>
      <c r="I42" s="86">
        <v>3624</v>
      </c>
      <c r="J42" s="88">
        <v>3624</v>
      </c>
      <c r="K42" s="86">
        <v>3805</v>
      </c>
      <c r="L42" s="86">
        <v>3995</v>
      </c>
      <c r="M42" s="86">
        <v>4208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62</v>
      </c>
      <c r="F43" s="86">
        <v>42</v>
      </c>
      <c r="G43" s="86">
        <v>19</v>
      </c>
      <c r="H43" s="87">
        <v>49</v>
      </c>
      <c r="I43" s="86">
        <v>49</v>
      </c>
      <c r="J43" s="88">
        <v>49</v>
      </c>
      <c r="K43" s="86">
        <v>51</v>
      </c>
      <c r="L43" s="86">
        <v>54</v>
      </c>
      <c r="M43" s="86">
        <v>56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51</v>
      </c>
      <c r="G44" s="86">
        <v>64</v>
      </c>
      <c r="H44" s="87">
        <v>60</v>
      </c>
      <c r="I44" s="86">
        <v>60</v>
      </c>
      <c r="J44" s="88">
        <v>60</v>
      </c>
      <c r="K44" s="86">
        <v>63</v>
      </c>
      <c r="L44" s="86">
        <v>66</v>
      </c>
      <c r="M44" s="86">
        <v>69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257</v>
      </c>
      <c r="F45" s="86">
        <v>527</v>
      </c>
      <c r="G45" s="86">
        <v>476</v>
      </c>
      <c r="H45" s="87">
        <v>605</v>
      </c>
      <c r="I45" s="86">
        <v>605</v>
      </c>
      <c r="J45" s="88">
        <v>605</v>
      </c>
      <c r="K45" s="86">
        <v>635</v>
      </c>
      <c r="L45" s="86">
        <v>667</v>
      </c>
      <c r="M45" s="86">
        <v>704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865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1</v>
      </c>
      <c r="H51" s="73">
        <f t="shared" si="4"/>
        <v>5</v>
      </c>
      <c r="I51" s="72">
        <f t="shared" si="4"/>
        <v>1505</v>
      </c>
      <c r="J51" s="74">
        <f t="shared" si="4"/>
        <v>1505</v>
      </c>
      <c r="K51" s="72">
        <f t="shared" si="4"/>
        <v>6005</v>
      </c>
      <c r="L51" s="72">
        <f t="shared" si="4"/>
        <v>5005</v>
      </c>
      <c r="M51" s="72">
        <f t="shared" si="4"/>
        <v>4005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5</v>
      </c>
      <c r="I52" s="79">
        <f t="shared" si="5"/>
        <v>5</v>
      </c>
      <c r="J52" s="81">
        <f t="shared" si="5"/>
        <v>5</v>
      </c>
      <c r="K52" s="79">
        <f t="shared" si="5"/>
        <v>5</v>
      </c>
      <c r="L52" s="79">
        <f t="shared" si="5"/>
        <v>5</v>
      </c>
      <c r="M52" s="79">
        <f t="shared" si="5"/>
        <v>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5</v>
      </c>
      <c r="I53" s="93">
        <f t="shared" si="6"/>
        <v>5</v>
      </c>
      <c r="J53" s="95">
        <f t="shared" si="6"/>
        <v>5</v>
      </c>
      <c r="K53" s="93">
        <f t="shared" si="6"/>
        <v>5</v>
      </c>
      <c r="L53" s="93">
        <f t="shared" si="6"/>
        <v>5</v>
      </c>
      <c r="M53" s="93">
        <f t="shared" si="6"/>
        <v>5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5</v>
      </c>
      <c r="I55" s="93">
        <v>5</v>
      </c>
      <c r="J55" s="95">
        <v>5</v>
      </c>
      <c r="K55" s="93">
        <v>5</v>
      </c>
      <c r="L55" s="93">
        <v>5</v>
      </c>
      <c r="M55" s="93">
        <v>5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1500</v>
      </c>
      <c r="J64" s="95">
        <f t="shared" si="9"/>
        <v>1500</v>
      </c>
      <c r="K64" s="93">
        <f t="shared" si="9"/>
        <v>6000</v>
      </c>
      <c r="L64" s="93">
        <f t="shared" si="9"/>
        <v>5000</v>
      </c>
      <c r="M64" s="93">
        <f t="shared" si="9"/>
        <v>4000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1500</v>
      </c>
      <c r="J65" s="102">
        <f t="shared" si="10"/>
        <v>1500</v>
      </c>
      <c r="K65" s="100">
        <f t="shared" si="10"/>
        <v>6000</v>
      </c>
      <c r="L65" s="100">
        <f t="shared" si="10"/>
        <v>5000</v>
      </c>
      <c r="M65" s="100">
        <f t="shared" si="10"/>
        <v>4000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1500</v>
      </c>
      <c r="J67" s="95">
        <v>1500</v>
      </c>
      <c r="K67" s="93">
        <v>6000</v>
      </c>
      <c r="L67" s="93">
        <v>5000</v>
      </c>
      <c r="M67" s="95">
        <v>4000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114</v>
      </c>
      <c r="F77" s="72">
        <f t="shared" ref="F77:M77" si="13">F78+F81+F84+F85+F86+F87+F88</f>
        <v>0</v>
      </c>
      <c r="G77" s="72">
        <f t="shared" si="13"/>
        <v>8</v>
      </c>
      <c r="H77" s="73">
        <f t="shared" si="13"/>
        <v>385</v>
      </c>
      <c r="I77" s="72">
        <f t="shared" si="13"/>
        <v>385</v>
      </c>
      <c r="J77" s="74">
        <f t="shared" si="13"/>
        <v>385</v>
      </c>
      <c r="K77" s="72">
        <f t="shared" si="13"/>
        <v>385</v>
      </c>
      <c r="L77" s="72">
        <f t="shared" si="13"/>
        <v>408</v>
      </c>
      <c r="M77" s="72">
        <f t="shared" si="13"/>
        <v>430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114</v>
      </c>
      <c r="F81" s="86">
        <f t="shared" ref="F81:M81" si="15">SUM(F82:F83)</f>
        <v>0</v>
      </c>
      <c r="G81" s="86">
        <f t="shared" si="15"/>
        <v>8</v>
      </c>
      <c r="H81" s="87">
        <f t="shared" si="15"/>
        <v>385</v>
      </c>
      <c r="I81" s="86">
        <f t="shared" si="15"/>
        <v>385</v>
      </c>
      <c r="J81" s="88">
        <f t="shared" si="15"/>
        <v>385</v>
      </c>
      <c r="K81" s="86">
        <f t="shared" si="15"/>
        <v>385</v>
      </c>
      <c r="L81" s="86">
        <f t="shared" si="15"/>
        <v>408</v>
      </c>
      <c r="M81" s="86">
        <f t="shared" si="15"/>
        <v>430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114</v>
      </c>
      <c r="F83" s="93">
        <v>0</v>
      </c>
      <c r="G83" s="93">
        <v>8</v>
      </c>
      <c r="H83" s="94">
        <v>385</v>
      </c>
      <c r="I83" s="93">
        <v>385</v>
      </c>
      <c r="J83" s="95">
        <v>385</v>
      </c>
      <c r="K83" s="93">
        <v>385</v>
      </c>
      <c r="L83" s="93">
        <v>408</v>
      </c>
      <c r="M83" s="93">
        <v>430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3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55786</v>
      </c>
      <c r="F92" s="46">
        <f t="shared" ref="F92:M92" si="16">F4+F51+F77+F90</f>
        <v>40735</v>
      </c>
      <c r="G92" s="46">
        <f t="shared" si="16"/>
        <v>53433</v>
      </c>
      <c r="H92" s="47">
        <f t="shared" si="16"/>
        <v>45010</v>
      </c>
      <c r="I92" s="46">
        <f t="shared" si="16"/>
        <v>37010</v>
      </c>
      <c r="J92" s="48">
        <f t="shared" si="16"/>
        <v>37010</v>
      </c>
      <c r="K92" s="46">
        <f t="shared" si="16"/>
        <v>44440</v>
      </c>
      <c r="L92" s="46">
        <f t="shared" si="16"/>
        <v>45100</v>
      </c>
      <c r="M92" s="46">
        <f t="shared" si="16"/>
        <v>46702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</row>
    <row r="4" spans="1:27" s="23" customFormat="1" ht="12.75" customHeight="1" x14ac:dyDescent="0.25">
      <c r="A4" s="18"/>
      <c r="B4" s="19" t="s">
        <v>6</v>
      </c>
      <c r="C4" s="20">
        <f>SUM(C5:C7)</f>
        <v>2939554</v>
      </c>
      <c r="D4" s="20">
        <f t="shared" ref="D4:K4" si="0">SUM(D5:D7)</f>
        <v>3408533</v>
      </c>
      <c r="E4" s="20">
        <f t="shared" si="0"/>
        <v>3802271</v>
      </c>
      <c r="F4" s="21">
        <f t="shared" si="0"/>
        <v>4675150</v>
      </c>
      <c r="G4" s="20">
        <f t="shared" si="0"/>
        <v>4058769</v>
      </c>
      <c r="H4" s="22">
        <f t="shared" si="0"/>
        <v>3802381</v>
      </c>
      <c r="I4" s="20">
        <f t="shared" si="0"/>
        <v>5050727</v>
      </c>
      <c r="J4" s="20">
        <f t="shared" si="0"/>
        <v>5138857</v>
      </c>
      <c r="K4" s="20">
        <f t="shared" si="0"/>
        <v>5420271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1023620</v>
      </c>
      <c r="D5" s="28">
        <v>1100404</v>
      </c>
      <c r="E5" s="28">
        <v>1176174</v>
      </c>
      <c r="F5" s="27">
        <v>1473824</v>
      </c>
      <c r="G5" s="28">
        <v>1387624</v>
      </c>
      <c r="H5" s="29">
        <v>1375505</v>
      </c>
      <c r="I5" s="28">
        <v>1507280</v>
      </c>
      <c r="J5" s="28">
        <v>1657756</v>
      </c>
      <c r="K5" s="29">
        <v>1762384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1915934</v>
      </c>
      <c r="D6" s="33">
        <v>2308129</v>
      </c>
      <c r="E6" s="33">
        <v>2626096</v>
      </c>
      <c r="F6" s="32">
        <v>3201326</v>
      </c>
      <c r="G6" s="33">
        <v>2671145</v>
      </c>
      <c r="H6" s="34">
        <v>2426876</v>
      </c>
      <c r="I6" s="33">
        <v>3543447</v>
      </c>
      <c r="J6" s="33">
        <v>3481101</v>
      </c>
      <c r="K6" s="34">
        <v>3657887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1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726582</v>
      </c>
      <c r="D8" s="20">
        <f t="shared" ref="D8:K8" si="1">SUM(D9:D15)</f>
        <v>785190</v>
      </c>
      <c r="E8" s="20">
        <f t="shared" si="1"/>
        <v>819214</v>
      </c>
      <c r="F8" s="21">
        <f t="shared" si="1"/>
        <v>864090</v>
      </c>
      <c r="G8" s="20">
        <f t="shared" si="1"/>
        <v>865590</v>
      </c>
      <c r="H8" s="22">
        <f t="shared" si="1"/>
        <v>926608</v>
      </c>
      <c r="I8" s="20">
        <f t="shared" si="1"/>
        <v>922357</v>
      </c>
      <c r="J8" s="20">
        <f t="shared" si="1"/>
        <v>963138</v>
      </c>
      <c r="K8" s="20">
        <f t="shared" si="1"/>
        <v>1012409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550</v>
      </c>
      <c r="D9" s="28">
        <v>652</v>
      </c>
      <c r="E9" s="28">
        <v>2379</v>
      </c>
      <c r="F9" s="27">
        <v>1600</v>
      </c>
      <c r="G9" s="28">
        <v>1600</v>
      </c>
      <c r="H9" s="29">
        <v>1600</v>
      </c>
      <c r="I9" s="28">
        <v>1600</v>
      </c>
      <c r="J9" s="28">
        <v>1600</v>
      </c>
      <c r="K9" s="29">
        <v>1685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715294</v>
      </c>
      <c r="D13" s="33">
        <v>773473</v>
      </c>
      <c r="E13" s="33">
        <v>808877</v>
      </c>
      <c r="F13" s="32">
        <v>852325</v>
      </c>
      <c r="G13" s="33">
        <v>853825</v>
      </c>
      <c r="H13" s="34">
        <v>914843</v>
      </c>
      <c r="I13" s="33">
        <v>910783</v>
      </c>
      <c r="J13" s="33">
        <v>950972</v>
      </c>
      <c r="K13" s="34">
        <v>999610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10738</v>
      </c>
      <c r="D15" s="36">
        <v>11065</v>
      </c>
      <c r="E15" s="36">
        <v>7958</v>
      </c>
      <c r="F15" s="35">
        <v>10165</v>
      </c>
      <c r="G15" s="36">
        <v>10165</v>
      </c>
      <c r="H15" s="37">
        <v>10165</v>
      </c>
      <c r="I15" s="36">
        <v>9974</v>
      </c>
      <c r="J15" s="36">
        <v>10566</v>
      </c>
      <c r="K15" s="37">
        <v>11114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2107069</v>
      </c>
      <c r="D16" s="20">
        <f t="shared" ref="D16:K16" si="2">SUM(D17:D23)</f>
        <v>2445913</v>
      </c>
      <c r="E16" s="20">
        <f t="shared" si="2"/>
        <v>3028705</v>
      </c>
      <c r="F16" s="21">
        <f t="shared" si="2"/>
        <v>2527095</v>
      </c>
      <c r="G16" s="20">
        <f t="shared" si="2"/>
        <v>3121718</v>
      </c>
      <c r="H16" s="22">
        <f t="shared" si="2"/>
        <v>3316578</v>
      </c>
      <c r="I16" s="20">
        <f t="shared" si="2"/>
        <v>3087511</v>
      </c>
      <c r="J16" s="20">
        <f t="shared" si="2"/>
        <v>3402032</v>
      </c>
      <c r="K16" s="20">
        <f t="shared" si="2"/>
        <v>3569275</v>
      </c>
    </row>
    <row r="17" spans="1:11" s="14" customFormat="1" ht="12.75" customHeight="1" x14ac:dyDescent="0.25">
      <c r="A17" s="25"/>
      <c r="B17" s="26" t="s">
        <v>22</v>
      </c>
      <c r="C17" s="27">
        <v>2058342</v>
      </c>
      <c r="D17" s="28">
        <v>2374923</v>
      </c>
      <c r="E17" s="28">
        <v>2901214</v>
      </c>
      <c r="F17" s="27">
        <v>2425650</v>
      </c>
      <c r="G17" s="28">
        <v>3020265</v>
      </c>
      <c r="H17" s="29">
        <v>3214570</v>
      </c>
      <c r="I17" s="28">
        <v>2947285</v>
      </c>
      <c r="J17" s="28">
        <v>3193438</v>
      </c>
      <c r="K17" s="29">
        <v>3351780</v>
      </c>
    </row>
    <row r="18" spans="1:11" s="14" customFormat="1" ht="12.75" customHeight="1" x14ac:dyDescent="0.25">
      <c r="A18" s="25"/>
      <c r="B18" s="26" t="s">
        <v>23</v>
      </c>
      <c r="C18" s="32">
        <v>44678</v>
      </c>
      <c r="D18" s="33">
        <v>68247</v>
      </c>
      <c r="E18" s="33">
        <v>123986</v>
      </c>
      <c r="F18" s="32">
        <v>101445</v>
      </c>
      <c r="G18" s="33">
        <v>101445</v>
      </c>
      <c r="H18" s="34">
        <v>101445</v>
      </c>
      <c r="I18" s="33">
        <v>140226</v>
      </c>
      <c r="J18" s="33">
        <v>208594</v>
      </c>
      <c r="K18" s="34">
        <v>217495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4049</v>
      </c>
      <c r="D23" s="36">
        <v>2743</v>
      </c>
      <c r="E23" s="36">
        <v>3505</v>
      </c>
      <c r="F23" s="35">
        <v>0</v>
      </c>
      <c r="G23" s="36">
        <v>8</v>
      </c>
      <c r="H23" s="37">
        <v>563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185718</v>
      </c>
      <c r="D24" s="20">
        <v>219</v>
      </c>
      <c r="E24" s="20">
        <v>118</v>
      </c>
      <c r="F24" s="21">
        <v>0</v>
      </c>
      <c r="G24" s="20">
        <v>4</v>
      </c>
      <c r="H24" s="22">
        <v>514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5958923</v>
      </c>
      <c r="D26" s="46">
        <f t="shared" ref="D26:K26" si="3">+D4+D8+D16+D24</f>
        <v>6639855</v>
      </c>
      <c r="E26" s="46">
        <f t="shared" si="3"/>
        <v>7650308</v>
      </c>
      <c r="F26" s="47">
        <f t="shared" si="3"/>
        <v>8066335</v>
      </c>
      <c r="G26" s="46">
        <f t="shared" si="3"/>
        <v>8046081</v>
      </c>
      <c r="H26" s="48">
        <f t="shared" si="3"/>
        <v>8046081</v>
      </c>
      <c r="I26" s="46">
        <f t="shared" si="3"/>
        <v>9060595</v>
      </c>
      <c r="J26" s="46">
        <f t="shared" si="3"/>
        <v>9504027</v>
      </c>
      <c r="K26" s="46">
        <f t="shared" si="3"/>
        <v>10001955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  <c r="Z3" s="54" t="s">
        <v>32</v>
      </c>
    </row>
    <row r="4" spans="1:27" s="14" customFormat="1" ht="12.75" customHeight="1" x14ac:dyDescent="0.25">
      <c r="A4" s="25"/>
      <c r="B4" s="56" t="s">
        <v>137</v>
      </c>
      <c r="C4" s="33">
        <v>10996</v>
      </c>
      <c r="D4" s="33">
        <v>11172</v>
      </c>
      <c r="E4" s="33">
        <v>11330</v>
      </c>
      <c r="F4" s="27">
        <v>12410</v>
      </c>
      <c r="G4" s="28">
        <v>13410</v>
      </c>
      <c r="H4" s="29">
        <v>12798</v>
      </c>
      <c r="I4" s="33">
        <v>12530</v>
      </c>
      <c r="J4" s="33">
        <v>12660</v>
      </c>
      <c r="K4" s="33">
        <v>13331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202717</v>
      </c>
      <c r="D5" s="33">
        <v>8274</v>
      </c>
      <c r="E5" s="33">
        <v>7568</v>
      </c>
      <c r="F5" s="32">
        <v>9703</v>
      </c>
      <c r="G5" s="33">
        <v>9703</v>
      </c>
      <c r="H5" s="34">
        <v>9212</v>
      </c>
      <c r="I5" s="33">
        <v>10150</v>
      </c>
      <c r="J5" s="33">
        <v>10600</v>
      </c>
      <c r="K5" s="33">
        <v>11162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139</v>
      </c>
      <c r="C6" s="33">
        <v>130650</v>
      </c>
      <c r="D6" s="33">
        <v>171094</v>
      </c>
      <c r="E6" s="33">
        <v>215721</v>
      </c>
      <c r="F6" s="32">
        <v>216459</v>
      </c>
      <c r="G6" s="33">
        <v>203797</v>
      </c>
      <c r="H6" s="34">
        <v>206602</v>
      </c>
      <c r="I6" s="33">
        <v>211284</v>
      </c>
      <c r="J6" s="33">
        <v>209933</v>
      </c>
      <c r="K6" s="33">
        <v>221091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18218</v>
      </c>
      <c r="D7" s="33">
        <v>13943</v>
      </c>
      <c r="E7" s="33">
        <v>16038</v>
      </c>
      <c r="F7" s="32">
        <v>21960</v>
      </c>
      <c r="G7" s="33">
        <v>16960</v>
      </c>
      <c r="H7" s="34">
        <v>15258</v>
      </c>
      <c r="I7" s="33">
        <v>20660</v>
      </c>
      <c r="J7" s="33">
        <v>20870</v>
      </c>
      <c r="K7" s="33">
        <v>21976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362581</v>
      </c>
      <c r="D19" s="46">
        <f t="shared" ref="D19:K19" si="1">SUM(D4:D18)</f>
        <v>204483</v>
      </c>
      <c r="E19" s="46">
        <f t="shared" si="1"/>
        <v>250657</v>
      </c>
      <c r="F19" s="47">
        <f t="shared" si="1"/>
        <v>260532</v>
      </c>
      <c r="G19" s="46">
        <f t="shared" si="1"/>
        <v>243870</v>
      </c>
      <c r="H19" s="48">
        <f t="shared" si="1"/>
        <v>243870</v>
      </c>
      <c r="I19" s="46">
        <f t="shared" si="1"/>
        <v>254624</v>
      </c>
      <c r="J19" s="46">
        <f t="shared" si="1"/>
        <v>254063</v>
      </c>
      <c r="K19" s="46">
        <f t="shared" si="1"/>
        <v>267560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</row>
    <row r="4" spans="1:27" s="23" customFormat="1" ht="12.75" customHeight="1" x14ac:dyDescent="0.25">
      <c r="A4" s="18"/>
      <c r="B4" s="19" t="s">
        <v>6</v>
      </c>
      <c r="C4" s="20">
        <f>SUM(C5:C7)</f>
        <v>166550</v>
      </c>
      <c r="D4" s="20">
        <f t="shared" ref="D4:K4" si="0">SUM(D5:D7)</f>
        <v>195521</v>
      </c>
      <c r="E4" s="20">
        <f t="shared" si="0"/>
        <v>219870</v>
      </c>
      <c r="F4" s="21">
        <f t="shared" si="0"/>
        <v>247211</v>
      </c>
      <c r="G4" s="20">
        <f t="shared" si="0"/>
        <v>230537</v>
      </c>
      <c r="H4" s="22">
        <f t="shared" si="0"/>
        <v>234048</v>
      </c>
      <c r="I4" s="20">
        <f t="shared" si="0"/>
        <v>242568</v>
      </c>
      <c r="J4" s="20">
        <f t="shared" si="0"/>
        <v>241292</v>
      </c>
      <c r="K4" s="20">
        <f t="shared" si="0"/>
        <v>254125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83091</v>
      </c>
      <c r="D5" s="28">
        <v>88034</v>
      </c>
      <c r="E5" s="28">
        <v>94403</v>
      </c>
      <c r="F5" s="27">
        <v>131957</v>
      </c>
      <c r="G5" s="28">
        <v>116957</v>
      </c>
      <c r="H5" s="29">
        <v>114892</v>
      </c>
      <c r="I5" s="28">
        <v>134608</v>
      </c>
      <c r="J5" s="28">
        <v>140406</v>
      </c>
      <c r="K5" s="29">
        <v>147848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83459</v>
      </c>
      <c r="D6" s="33">
        <v>107487</v>
      </c>
      <c r="E6" s="33">
        <v>125466</v>
      </c>
      <c r="F6" s="32">
        <v>115254</v>
      </c>
      <c r="G6" s="33">
        <v>113580</v>
      </c>
      <c r="H6" s="34">
        <v>119156</v>
      </c>
      <c r="I6" s="33">
        <v>107960</v>
      </c>
      <c r="J6" s="33">
        <v>100886</v>
      </c>
      <c r="K6" s="34">
        <v>106277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1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5526</v>
      </c>
      <c r="D8" s="20">
        <f t="shared" ref="D8:K8" si="1">SUM(D9:D15)</f>
        <v>2354</v>
      </c>
      <c r="E8" s="20">
        <f t="shared" si="1"/>
        <v>1454</v>
      </c>
      <c r="F8" s="21">
        <f t="shared" si="1"/>
        <v>8166</v>
      </c>
      <c r="G8" s="20">
        <f t="shared" si="1"/>
        <v>8166</v>
      </c>
      <c r="H8" s="22">
        <f t="shared" si="1"/>
        <v>4193</v>
      </c>
      <c r="I8" s="20">
        <f t="shared" si="1"/>
        <v>6901</v>
      </c>
      <c r="J8" s="20">
        <f t="shared" si="1"/>
        <v>7306</v>
      </c>
      <c r="K8" s="20">
        <f t="shared" si="1"/>
        <v>7681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7</v>
      </c>
      <c r="D9" s="28">
        <v>8</v>
      </c>
      <c r="E9" s="28">
        <v>30</v>
      </c>
      <c r="F9" s="27">
        <v>30</v>
      </c>
      <c r="G9" s="28">
        <v>30</v>
      </c>
      <c r="H9" s="29">
        <v>30</v>
      </c>
      <c r="I9" s="28">
        <v>30</v>
      </c>
      <c r="J9" s="28">
        <v>30</v>
      </c>
      <c r="K9" s="29">
        <v>32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5519</v>
      </c>
      <c r="D15" s="36">
        <v>2346</v>
      </c>
      <c r="E15" s="36">
        <v>1424</v>
      </c>
      <c r="F15" s="35">
        <v>8136</v>
      </c>
      <c r="G15" s="36">
        <v>8136</v>
      </c>
      <c r="H15" s="37">
        <v>4163</v>
      </c>
      <c r="I15" s="36">
        <v>6871</v>
      </c>
      <c r="J15" s="36">
        <v>7276</v>
      </c>
      <c r="K15" s="37">
        <v>7649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4837</v>
      </c>
      <c r="D16" s="20">
        <f t="shared" ref="D16:K16" si="2">SUM(D17:D23)</f>
        <v>6485</v>
      </c>
      <c r="E16" s="20">
        <f t="shared" si="2"/>
        <v>29273</v>
      </c>
      <c r="F16" s="21">
        <f t="shared" si="2"/>
        <v>5155</v>
      </c>
      <c r="G16" s="20">
        <f t="shared" si="2"/>
        <v>5163</v>
      </c>
      <c r="H16" s="22">
        <f t="shared" si="2"/>
        <v>5166</v>
      </c>
      <c r="I16" s="20">
        <f t="shared" si="2"/>
        <v>5155</v>
      </c>
      <c r="J16" s="20">
        <f t="shared" si="2"/>
        <v>5465</v>
      </c>
      <c r="K16" s="20">
        <f t="shared" si="2"/>
        <v>5754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788</v>
      </c>
      <c r="D18" s="33">
        <v>3742</v>
      </c>
      <c r="E18" s="33">
        <v>25768</v>
      </c>
      <c r="F18" s="32">
        <v>5155</v>
      </c>
      <c r="G18" s="33">
        <v>5155</v>
      </c>
      <c r="H18" s="34">
        <v>5158</v>
      </c>
      <c r="I18" s="33">
        <v>5155</v>
      </c>
      <c r="J18" s="33">
        <v>5465</v>
      </c>
      <c r="K18" s="34">
        <v>5754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4049</v>
      </c>
      <c r="D23" s="36">
        <v>2743</v>
      </c>
      <c r="E23" s="36">
        <v>3505</v>
      </c>
      <c r="F23" s="35">
        <v>0</v>
      </c>
      <c r="G23" s="36">
        <v>8</v>
      </c>
      <c r="H23" s="37">
        <v>8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185668</v>
      </c>
      <c r="D24" s="20">
        <v>123</v>
      </c>
      <c r="E24" s="20">
        <v>60</v>
      </c>
      <c r="F24" s="21">
        <v>0</v>
      </c>
      <c r="G24" s="20">
        <v>4</v>
      </c>
      <c r="H24" s="22">
        <v>463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362581</v>
      </c>
      <c r="D26" s="46">
        <f t="shared" ref="D26:K26" si="3">+D4+D8+D16+D24</f>
        <v>204483</v>
      </c>
      <c r="E26" s="46">
        <f t="shared" si="3"/>
        <v>250657</v>
      </c>
      <c r="F26" s="47">
        <f t="shared" si="3"/>
        <v>260532</v>
      </c>
      <c r="G26" s="46">
        <f t="shared" si="3"/>
        <v>243870</v>
      </c>
      <c r="H26" s="48">
        <f t="shared" si="3"/>
        <v>243870</v>
      </c>
      <c r="I26" s="46">
        <f t="shared" si="3"/>
        <v>254624</v>
      </c>
      <c r="J26" s="46">
        <f t="shared" si="3"/>
        <v>254063</v>
      </c>
      <c r="K26" s="46">
        <f t="shared" si="3"/>
        <v>267560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  <c r="Z3" s="54" t="s">
        <v>32</v>
      </c>
    </row>
    <row r="4" spans="1:27" s="14" customFormat="1" ht="12.75" customHeight="1" x14ac:dyDescent="0.25">
      <c r="A4" s="25"/>
      <c r="B4" s="56" t="s">
        <v>126</v>
      </c>
      <c r="C4" s="33">
        <v>159583</v>
      </c>
      <c r="D4" s="33">
        <v>131286</v>
      </c>
      <c r="E4" s="33">
        <v>141624</v>
      </c>
      <c r="F4" s="27">
        <v>128050</v>
      </c>
      <c r="G4" s="28">
        <v>134850</v>
      </c>
      <c r="H4" s="29">
        <v>133109</v>
      </c>
      <c r="I4" s="33">
        <v>133140</v>
      </c>
      <c r="J4" s="33">
        <v>139620</v>
      </c>
      <c r="K4" s="33">
        <v>147020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127</v>
      </c>
      <c r="C5" s="33">
        <v>10886</v>
      </c>
      <c r="D5" s="33">
        <v>36328</v>
      </c>
      <c r="E5" s="33">
        <v>40286</v>
      </c>
      <c r="F5" s="32">
        <v>21210</v>
      </c>
      <c r="G5" s="33">
        <v>21210</v>
      </c>
      <c r="H5" s="34">
        <v>21210</v>
      </c>
      <c r="I5" s="33">
        <v>22480</v>
      </c>
      <c r="J5" s="33">
        <v>23830</v>
      </c>
      <c r="K5" s="33">
        <v>25093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128</v>
      </c>
      <c r="C6" s="33">
        <v>18560</v>
      </c>
      <c r="D6" s="33">
        <v>17045</v>
      </c>
      <c r="E6" s="33">
        <v>17540</v>
      </c>
      <c r="F6" s="32">
        <v>14310</v>
      </c>
      <c r="G6" s="33">
        <v>14310</v>
      </c>
      <c r="H6" s="34">
        <v>14310</v>
      </c>
      <c r="I6" s="33">
        <v>15170</v>
      </c>
      <c r="J6" s="33">
        <v>16080</v>
      </c>
      <c r="K6" s="33">
        <v>16932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129</v>
      </c>
      <c r="C7" s="33">
        <v>2058342</v>
      </c>
      <c r="D7" s="33">
        <v>2374923</v>
      </c>
      <c r="E7" s="33">
        <v>2901214</v>
      </c>
      <c r="F7" s="32">
        <v>2425650</v>
      </c>
      <c r="G7" s="33">
        <v>3020265</v>
      </c>
      <c r="H7" s="34">
        <v>3214570</v>
      </c>
      <c r="I7" s="33">
        <v>2947285</v>
      </c>
      <c r="J7" s="33">
        <v>3193438</v>
      </c>
      <c r="K7" s="33">
        <v>3351780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130</v>
      </c>
      <c r="C8" s="33">
        <v>2004952</v>
      </c>
      <c r="D8" s="33">
        <v>2388729</v>
      </c>
      <c r="E8" s="33">
        <v>2666236</v>
      </c>
      <c r="F8" s="32">
        <v>3392178</v>
      </c>
      <c r="G8" s="33">
        <v>2785171</v>
      </c>
      <c r="H8" s="34">
        <v>2592607</v>
      </c>
      <c r="I8" s="33">
        <v>3759593</v>
      </c>
      <c r="J8" s="33">
        <v>3783118</v>
      </c>
      <c r="K8" s="33">
        <v>3988343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4252323</v>
      </c>
      <c r="D19" s="46">
        <f t="shared" ref="D19:K19" si="1">SUM(D4:D18)</f>
        <v>4948311</v>
      </c>
      <c r="E19" s="46">
        <f t="shared" si="1"/>
        <v>5766900</v>
      </c>
      <c r="F19" s="47">
        <f t="shared" si="1"/>
        <v>5981398</v>
      </c>
      <c r="G19" s="46">
        <f t="shared" si="1"/>
        <v>5975806</v>
      </c>
      <c r="H19" s="48">
        <f t="shared" si="1"/>
        <v>5975806</v>
      </c>
      <c r="I19" s="46">
        <f t="shared" si="1"/>
        <v>6877668</v>
      </c>
      <c r="J19" s="46">
        <f t="shared" si="1"/>
        <v>7156086</v>
      </c>
      <c r="K19" s="46">
        <f t="shared" si="1"/>
        <v>7529168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</row>
    <row r="4" spans="1:27" s="23" customFormat="1" ht="12.75" customHeight="1" x14ac:dyDescent="0.25">
      <c r="A4" s="18"/>
      <c r="B4" s="19" t="s">
        <v>6</v>
      </c>
      <c r="C4" s="20">
        <f>SUM(C5:C7)</f>
        <v>2165007</v>
      </c>
      <c r="D4" s="20">
        <f t="shared" ref="D4:K4" si="0">SUM(D5:D7)</f>
        <v>2539227</v>
      </c>
      <c r="E4" s="20">
        <f t="shared" si="0"/>
        <v>2761663</v>
      </c>
      <c r="F4" s="21">
        <f t="shared" si="0"/>
        <v>3486192</v>
      </c>
      <c r="G4" s="20">
        <f t="shared" si="0"/>
        <v>2885985</v>
      </c>
      <c r="H4" s="22">
        <f t="shared" si="0"/>
        <v>2687576</v>
      </c>
      <c r="I4" s="20">
        <f t="shared" si="0"/>
        <v>3824790</v>
      </c>
      <c r="J4" s="20">
        <f t="shared" si="0"/>
        <v>3804697</v>
      </c>
      <c r="K4" s="20">
        <f t="shared" si="0"/>
        <v>4013220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549509</v>
      </c>
      <c r="D5" s="28">
        <v>601843</v>
      </c>
      <c r="E5" s="28">
        <v>647501</v>
      </c>
      <c r="F5" s="27">
        <v>757436</v>
      </c>
      <c r="G5" s="28">
        <v>744236</v>
      </c>
      <c r="H5" s="29">
        <v>737476</v>
      </c>
      <c r="I5" s="28">
        <v>794192</v>
      </c>
      <c r="J5" s="28">
        <v>897342</v>
      </c>
      <c r="K5" s="29">
        <v>961509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1615498</v>
      </c>
      <c r="D6" s="33">
        <v>1937384</v>
      </c>
      <c r="E6" s="33">
        <v>2114162</v>
      </c>
      <c r="F6" s="32">
        <v>2728756</v>
      </c>
      <c r="G6" s="33">
        <v>2141749</v>
      </c>
      <c r="H6" s="34">
        <v>1950100</v>
      </c>
      <c r="I6" s="33">
        <v>3030598</v>
      </c>
      <c r="J6" s="33">
        <v>2907355</v>
      </c>
      <c r="K6" s="34">
        <v>3051711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3824</v>
      </c>
      <c r="D8" s="20">
        <f t="shared" ref="D8:K8" si="1">SUM(D9:D15)</f>
        <v>8545</v>
      </c>
      <c r="E8" s="20">
        <f t="shared" si="1"/>
        <v>7251</v>
      </c>
      <c r="F8" s="21">
        <f t="shared" si="1"/>
        <v>2658</v>
      </c>
      <c r="G8" s="20">
        <f t="shared" si="1"/>
        <v>2658</v>
      </c>
      <c r="H8" s="22">
        <f t="shared" si="1"/>
        <v>6158</v>
      </c>
      <c r="I8" s="20">
        <f t="shared" si="1"/>
        <v>3695</v>
      </c>
      <c r="J8" s="20">
        <f t="shared" si="1"/>
        <v>3839</v>
      </c>
      <c r="K8" s="20">
        <f t="shared" si="1"/>
        <v>4043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320</v>
      </c>
      <c r="D9" s="28">
        <v>407</v>
      </c>
      <c r="E9" s="28">
        <v>1911</v>
      </c>
      <c r="F9" s="27">
        <v>1300</v>
      </c>
      <c r="G9" s="28">
        <v>1300</v>
      </c>
      <c r="H9" s="29">
        <v>1206</v>
      </c>
      <c r="I9" s="28">
        <v>1300</v>
      </c>
      <c r="J9" s="28">
        <v>1300</v>
      </c>
      <c r="K9" s="29">
        <v>1369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3504</v>
      </c>
      <c r="D15" s="36">
        <v>8138</v>
      </c>
      <c r="E15" s="36">
        <v>5340</v>
      </c>
      <c r="F15" s="35">
        <v>1358</v>
      </c>
      <c r="G15" s="36">
        <v>1358</v>
      </c>
      <c r="H15" s="37">
        <v>4952</v>
      </c>
      <c r="I15" s="36">
        <v>2395</v>
      </c>
      <c r="J15" s="36">
        <v>2539</v>
      </c>
      <c r="K15" s="37">
        <v>2674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2083469</v>
      </c>
      <c r="D16" s="20">
        <f t="shared" ref="D16:K16" si="2">SUM(D17:D23)</f>
        <v>2400501</v>
      </c>
      <c r="E16" s="20">
        <f t="shared" si="2"/>
        <v>2997928</v>
      </c>
      <c r="F16" s="21">
        <f t="shared" si="2"/>
        <v>2492548</v>
      </c>
      <c r="G16" s="20">
        <f t="shared" si="2"/>
        <v>3087163</v>
      </c>
      <c r="H16" s="22">
        <f t="shared" si="2"/>
        <v>3282023</v>
      </c>
      <c r="I16" s="20">
        <f t="shared" si="2"/>
        <v>3049183</v>
      </c>
      <c r="J16" s="20">
        <f t="shared" si="2"/>
        <v>3347550</v>
      </c>
      <c r="K16" s="20">
        <f t="shared" si="2"/>
        <v>3511905</v>
      </c>
    </row>
    <row r="17" spans="1:11" s="14" customFormat="1" ht="12.75" customHeight="1" x14ac:dyDescent="0.25">
      <c r="A17" s="25"/>
      <c r="B17" s="26" t="s">
        <v>22</v>
      </c>
      <c r="C17" s="27">
        <v>2058342</v>
      </c>
      <c r="D17" s="28">
        <v>2374923</v>
      </c>
      <c r="E17" s="28">
        <v>2901214</v>
      </c>
      <c r="F17" s="27">
        <v>2425650</v>
      </c>
      <c r="G17" s="28">
        <v>3020265</v>
      </c>
      <c r="H17" s="29">
        <v>3214570</v>
      </c>
      <c r="I17" s="28">
        <v>2947285</v>
      </c>
      <c r="J17" s="28">
        <v>3193438</v>
      </c>
      <c r="K17" s="29">
        <v>3351780</v>
      </c>
    </row>
    <row r="18" spans="1:11" s="14" customFormat="1" ht="12.75" customHeight="1" x14ac:dyDescent="0.25">
      <c r="A18" s="25"/>
      <c r="B18" s="26" t="s">
        <v>23</v>
      </c>
      <c r="C18" s="32">
        <v>25127</v>
      </c>
      <c r="D18" s="33">
        <v>25578</v>
      </c>
      <c r="E18" s="33">
        <v>96714</v>
      </c>
      <c r="F18" s="32">
        <v>66898</v>
      </c>
      <c r="G18" s="33">
        <v>66898</v>
      </c>
      <c r="H18" s="34">
        <v>66898</v>
      </c>
      <c r="I18" s="33">
        <v>101898</v>
      </c>
      <c r="J18" s="33">
        <v>154112</v>
      </c>
      <c r="K18" s="34">
        <v>160125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555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23</v>
      </c>
      <c r="D24" s="20">
        <v>38</v>
      </c>
      <c r="E24" s="20">
        <v>58</v>
      </c>
      <c r="F24" s="21">
        <v>0</v>
      </c>
      <c r="G24" s="20">
        <v>0</v>
      </c>
      <c r="H24" s="22">
        <v>49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4252323</v>
      </c>
      <c r="D26" s="46">
        <f t="shared" ref="D26:K26" si="3">+D4+D8+D16+D24</f>
        <v>4948311</v>
      </c>
      <c r="E26" s="46">
        <f t="shared" si="3"/>
        <v>5766900</v>
      </c>
      <c r="F26" s="47">
        <f t="shared" si="3"/>
        <v>5981398</v>
      </c>
      <c r="G26" s="46">
        <f t="shared" si="3"/>
        <v>5975806</v>
      </c>
      <c r="H26" s="48">
        <f t="shared" si="3"/>
        <v>5975806</v>
      </c>
      <c r="I26" s="46">
        <f t="shared" si="3"/>
        <v>6877668</v>
      </c>
      <c r="J26" s="46">
        <f t="shared" si="3"/>
        <v>7156086</v>
      </c>
      <c r="K26" s="46">
        <f t="shared" si="3"/>
        <v>7529168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  <c r="Z3" s="54" t="s">
        <v>32</v>
      </c>
    </row>
    <row r="4" spans="1:27" s="14" customFormat="1" ht="12.75" customHeight="1" x14ac:dyDescent="0.25">
      <c r="A4" s="25"/>
      <c r="B4" s="56" t="s">
        <v>123</v>
      </c>
      <c r="C4" s="33">
        <v>6581</v>
      </c>
      <c r="D4" s="33">
        <v>20410</v>
      </c>
      <c r="E4" s="33">
        <v>38430</v>
      </c>
      <c r="F4" s="27">
        <v>12870</v>
      </c>
      <c r="G4" s="28">
        <v>12870</v>
      </c>
      <c r="H4" s="29">
        <v>24519</v>
      </c>
      <c r="I4" s="33">
        <v>12990</v>
      </c>
      <c r="J4" s="33">
        <v>13110</v>
      </c>
      <c r="K4" s="33">
        <v>13805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124</v>
      </c>
      <c r="C5" s="33">
        <v>750223</v>
      </c>
      <c r="D5" s="33">
        <v>800499</v>
      </c>
      <c r="E5" s="33">
        <v>901765</v>
      </c>
      <c r="F5" s="32">
        <v>990505</v>
      </c>
      <c r="G5" s="33">
        <v>1045505</v>
      </c>
      <c r="H5" s="34">
        <v>1045505</v>
      </c>
      <c r="I5" s="33">
        <v>1095323</v>
      </c>
      <c r="J5" s="33">
        <v>1198638</v>
      </c>
      <c r="K5" s="33">
        <v>1263327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125</v>
      </c>
      <c r="C6" s="33">
        <v>13731</v>
      </c>
      <c r="D6" s="33">
        <v>66272</v>
      </c>
      <c r="E6" s="33">
        <v>72791</v>
      </c>
      <c r="F6" s="32">
        <v>75360</v>
      </c>
      <c r="G6" s="33">
        <v>75360</v>
      </c>
      <c r="H6" s="34">
        <v>63711</v>
      </c>
      <c r="I6" s="33">
        <v>75810</v>
      </c>
      <c r="J6" s="33">
        <v>76260</v>
      </c>
      <c r="K6" s="33">
        <v>80302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770535</v>
      </c>
      <c r="D19" s="46">
        <f t="shared" ref="D19:K19" si="1">SUM(D4:D18)</f>
        <v>887181</v>
      </c>
      <c r="E19" s="46">
        <f t="shared" si="1"/>
        <v>1012986</v>
      </c>
      <c r="F19" s="47">
        <f t="shared" si="1"/>
        <v>1078735</v>
      </c>
      <c r="G19" s="46">
        <f t="shared" si="1"/>
        <v>1133735</v>
      </c>
      <c r="H19" s="48">
        <f t="shared" si="1"/>
        <v>1133735</v>
      </c>
      <c r="I19" s="46">
        <f t="shared" si="1"/>
        <v>1184123</v>
      </c>
      <c r="J19" s="46">
        <f t="shared" si="1"/>
        <v>1288008</v>
      </c>
      <c r="K19" s="46">
        <f t="shared" si="1"/>
        <v>1357434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158</v>
      </c>
      <c r="E3" s="17" t="s">
        <v>157</v>
      </c>
      <c r="F3" s="173" t="s">
        <v>156</v>
      </c>
      <c r="G3" s="174"/>
      <c r="H3" s="175"/>
      <c r="I3" s="17" t="s">
        <v>155</v>
      </c>
      <c r="J3" s="17" t="s">
        <v>154</v>
      </c>
      <c r="K3" s="17" t="s">
        <v>153</v>
      </c>
    </row>
    <row r="4" spans="1:27" s="23" customFormat="1" ht="12.75" customHeight="1" x14ac:dyDescent="0.25">
      <c r="A4" s="18"/>
      <c r="B4" s="19" t="s">
        <v>6</v>
      </c>
      <c r="C4" s="20">
        <f>SUM(C5:C7)</f>
        <v>54521</v>
      </c>
      <c r="D4" s="20">
        <f t="shared" ref="D4:K4" si="0">SUM(D5:D7)</f>
        <v>113658</v>
      </c>
      <c r="E4" s="20">
        <f t="shared" si="0"/>
        <v>203975</v>
      </c>
      <c r="F4" s="21">
        <f t="shared" si="0"/>
        <v>226119</v>
      </c>
      <c r="G4" s="20">
        <f t="shared" si="0"/>
        <v>281119</v>
      </c>
      <c r="H4" s="22">
        <f t="shared" si="0"/>
        <v>220063</v>
      </c>
      <c r="I4" s="20">
        <f t="shared" si="0"/>
        <v>279049</v>
      </c>
      <c r="J4" s="20">
        <f t="shared" si="0"/>
        <v>341728</v>
      </c>
      <c r="K4" s="20">
        <f t="shared" si="0"/>
        <v>361499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23342</v>
      </c>
      <c r="D5" s="28">
        <v>24835</v>
      </c>
      <c r="E5" s="28">
        <v>26704</v>
      </c>
      <c r="F5" s="27">
        <v>37732</v>
      </c>
      <c r="G5" s="28">
        <v>32732</v>
      </c>
      <c r="H5" s="29">
        <v>32569</v>
      </c>
      <c r="I5" s="28">
        <v>42445</v>
      </c>
      <c r="J5" s="28">
        <v>44991</v>
      </c>
      <c r="K5" s="29">
        <v>47376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31179</v>
      </c>
      <c r="D6" s="33">
        <v>88823</v>
      </c>
      <c r="E6" s="33">
        <v>177271</v>
      </c>
      <c r="F6" s="32">
        <v>188387</v>
      </c>
      <c r="G6" s="33">
        <v>248387</v>
      </c>
      <c r="H6" s="34">
        <v>187494</v>
      </c>
      <c r="I6" s="33">
        <v>236604</v>
      </c>
      <c r="J6" s="33">
        <v>296737</v>
      </c>
      <c r="K6" s="34">
        <v>314123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715304</v>
      </c>
      <c r="D8" s="20">
        <f t="shared" ref="D8:K8" si="1">SUM(D9:D15)</f>
        <v>773484</v>
      </c>
      <c r="E8" s="20">
        <f t="shared" si="1"/>
        <v>808916</v>
      </c>
      <c r="F8" s="21">
        <f t="shared" si="1"/>
        <v>852340</v>
      </c>
      <c r="G8" s="20">
        <f t="shared" si="1"/>
        <v>852340</v>
      </c>
      <c r="H8" s="22">
        <f t="shared" si="1"/>
        <v>913399</v>
      </c>
      <c r="I8" s="20">
        <f t="shared" si="1"/>
        <v>904798</v>
      </c>
      <c r="J8" s="20">
        <f t="shared" si="1"/>
        <v>945987</v>
      </c>
      <c r="K8" s="20">
        <f t="shared" si="1"/>
        <v>995626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10</v>
      </c>
      <c r="D9" s="28">
        <v>11</v>
      </c>
      <c r="E9" s="28">
        <v>12</v>
      </c>
      <c r="F9" s="27">
        <v>15</v>
      </c>
      <c r="G9" s="28">
        <v>15</v>
      </c>
      <c r="H9" s="29">
        <v>13</v>
      </c>
      <c r="I9" s="28">
        <v>15</v>
      </c>
      <c r="J9" s="28">
        <v>15</v>
      </c>
      <c r="K9" s="29">
        <v>16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715294</v>
      </c>
      <c r="D13" s="33">
        <v>773473</v>
      </c>
      <c r="E13" s="33">
        <v>808877</v>
      </c>
      <c r="F13" s="32">
        <v>852325</v>
      </c>
      <c r="G13" s="33">
        <v>852325</v>
      </c>
      <c r="H13" s="34">
        <v>913343</v>
      </c>
      <c r="I13" s="33">
        <v>904783</v>
      </c>
      <c r="J13" s="33">
        <v>945972</v>
      </c>
      <c r="K13" s="34">
        <v>995610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27</v>
      </c>
      <c r="F15" s="35">
        <v>0</v>
      </c>
      <c r="G15" s="36">
        <v>0</v>
      </c>
      <c r="H15" s="37">
        <v>43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710</v>
      </c>
      <c r="D16" s="20">
        <f t="shared" ref="D16:K16" si="2">SUM(D17:D23)</f>
        <v>39</v>
      </c>
      <c r="E16" s="20">
        <f t="shared" si="2"/>
        <v>95</v>
      </c>
      <c r="F16" s="21">
        <f t="shared" si="2"/>
        <v>276</v>
      </c>
      <c r="G16" s="20">
        <f t="shared" si="2"/>
        <v>276</v>
      </c>
      <c r="H16" s="22">
        <f t="shared" si="2"/>
        <v>273</v>
      </c>
      <c r="I16" s="20">
        <f t="shared" si="2"/>
        <v>276</v>
      </c>
      <c r="J16" s="20">
        <f t="shared" si="2"/>
        <v>293</v>
      </c>
      <c r="K16" s="20">
        <f t="shared" si="2"/>
        <v>309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710</v>
      </c>
      <c r="D18" s="33">
        <v>39</v>
      </c>
      <c r="E18" s="33">
        <v>95</v>
      </c>
      <c r="F18" s="32">
        <v>276</v>
      </c>
      <c r="G18" s="33">
        <v>276</v>
      </c>
      <c r="H18" s="34">
        <v>273</v>
      </c>
      <c r="I18" s="33">
        <v>276</v>
      </c>
      <c r="J18" s="33">
        <v>293</v>
      </c>
      <c r="K18" s="34">
        <v>309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770535</v>
      </c>
      <c r="D26" s="46">
        <f t="shared" ref="D26:K26" si="3">+D4+D8+D16+D24</f>
        <v>887181</v>
      </c>
      <c r="E26" s="46">
        <f t="shared" si="3"/>
        <v>1012986</v>
      </c>
      <c r="F26" s="47">
        <f t="shared" si="3"/>
        <v>1078735</v>
      </c>
      <c r="G26" s="46">
        <f t="shared" si="3"/>
        <v>1133735</v>
      </c>
      <c r="H26" s="48">
        <f t="shared" si="3"/>
        <v>1133735</v>
      </c>
      <c r="I26" s="46">
        <f t="shared" si="3"/>
        <v>1184123</v>
      </c>
      <c r="J26" s="46">
        <f t="shared" si="3"/>
        <v>1288008</v>
      </c>
      <c r="K26" s="46">
        <f t="shared" si="3"/>
        <v>1357434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2014-05-29T13:36:33Z</dcterms:created>
  <dcterms:modified xsi:type="dcterms:W3CDTF">2014-05-30T09:22:39Z</dcterms:modified>
</cp:coreProperties>
</file>